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Jac.ru\workdoc\Biocond\usr_ValeryNA\Цены\Прайсы 2019\MHI_2019\"/>
    </mc:Choice>
  </mc:AlternateContent>
  <xr:revisionPtr revIDLastSave="0" documentId="8_{91E684A1-3D8F-4574-9344-FE090FDAAFE0}" xr6:coauthVersionLast="36" xr6:coauthVersionMax="36" xr10:uidLastSave="{00000000-0000-0000-0000-000000000000}"/>
  <bookViews>
    <workbookView xWindow="0" yWindow="0" windowWidth="28800" windowHeight="12225" tabRatio="883" xr2:uid="{00000000-000D-0000-FFFF-FFFF00000000}"/>
  </bookViews>
  <sheets>
    <sheet name="№1 RAC-СПЛИТ " sheetId="27" r:id="rId1"/>
    <sheet name="№2 RAC-PAC МУЛЬТИ-СПЛИТ" sheetId="35" r:id="rId2"/>
    <sheet name="№3 PAC_СПЛИТ_V-MULTI" sheetId="29" r:id="rId3"/>
    <sheet name="№4 VRF HYPER_KX" sheetId="31" r:id="rId4"/>
    <sheet name="№5 АКСЕССУАРЫ" sheetId="32" r:id="rId5"/>
    <sheet name="№6 ТЕПЛОВЫЕ НАСОСЫ_ПВУ_SAF" sheetId="38" r:id="rId6"/>
    <sheet name="№7 ПЛЕНУМЫ AIRZONE" sheetId="39" r:id="rId7"/>
    <sheet name="СЕРВИС-ЦЕНТР MHI" sheetId="40" r:id="rId8"/>
  </sheets>
  <definedNames>
    <definedName name="_xlnm.Print_Titles" localSheetId="0">'№1 RAC-СПЛИТ '!$3:$3</definedName>
    <definedName name="_xlnm.Print_Titles" localSheetId="1">'№2 RAC-PAC МУЛЬТИ-СПЛИТ'!$3:$7</definedName>
    <definedName name="_xlnm.Print_Titles" localSheetId="2">'№3 PAC_СПЛИТ_V-MULTI'!$3:$8</definedName>
    <definedName name="_xlnm.Print_Titles" localSheetId="3">'№4 VRF HYPER_KX'!$3:$8</definedName>
    <definedName name="_xlnm.Print_Titles" localSheetId="4">'№5 АКСЕССУАРЫ'!$3:$4</definedName>
    <definedName name="_xlnm.Print_Area" localSheetId="0">'№1 RAC-СПЛИТ '!$A$1:$H$231</definedName>
    <definedName name="_xlnm.Print_Area" localSheetId="1">'№2 RAC-PAC МУЛЬТИ-СПЛИТ'!$A$1:$H$175</definedName>
    <definedName name="_xlnm.Print_Area" localSheetId="2">'№3 PAC_СПЛИТ_V-MULTI'!$A$1:$I$336</definedName>
    <definedName name="_xlnm.Print_Area" localSheetId="3">'№4 VRF HYPER_KX'!$A$1:$H$188</definedName>
    <definedName name="_xlnm.Print_Area" localSheetId="4">'№5 АКСЕССУАРЫ'!$A$1:$E$103</definedName>
    <definedName name="_xlnm.Print_Area" localSheetId="5">'№6 ТЕПЛОВЫЕ НАСОСЫ_ПВУ_SAF'!$A$1:$G$69</definedName>
    <definedName name="_xlnm.Print_Area" localSheetId="6">'№7 ПЛЕНУМЫ AIRZONE'!$A$1:$E$59</definedName>
  </definedNames>
  <calcPr calcId="191029"/>
</workbook>
</file>

<file path=xl/calcChain.xml><?xml version="1.0" encoding="utf-8"?>
<calcChain xmlns="http://schemas.openxmlformats.org/spreadsheetml/2006/main">
  <c r="H48" i="27" l="1"/>
  <c r="H46" i="27"/>
  <c r="H45" i="27"/>
  <c r="H44" i="27"/>
  <c r="H43" i="27"/>
  <c r="H42" i="27"/>
  <c r="H41" i="27"/>
  <c r="H40" i="27"/>
  <c r="H39" i="27"/>
  <c r="H38" i="27"/>
  <c r="H200" i="27" l="1"/>
  <c r="H214" i="27" l="1"/>
  <c r="I39" i="29" l="1"/>
  <c r="E11" i="39" l="1"/>
  <c r="E10" i="39"/>
  <c r="E9" i="39"/>
  <c r="E33" i="39"/>
  <c r="E32" i="39"/>
  <c r="E31" i="39"/>
  <c r="E29" i="39"/>
  <c r="E28" i="39"/>
  <c r="E27" i="39"/>
  <c r="E26" i="39"/>
  <c r="E25" i="39"/>
  <c r="E24" i="39"/>
  <c r="E22" i="39"/>
  <c r="E21" i="39"/>
  <c r="E20" i="39"/>
  <c r="E19" i="39"/>
  <c r="E18" i="39"/>
  <c r="E17" i="39"/>
  <c r="E16" i="39"/>
  <c r="E15" i="39"/>
  <c r="E14" i="39"/>
  <c r="E13" i="39"/>
  <c r="G9" i="38"/>
  <c r="G14" i="38"/>
  <c r="G25" i="38"/>
  <c r="G26" i="38"/>
  <c r="E8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2" i="32"/>
  <c r="E81" i="32"/>
  <c r="E80" i="32"/>
  <c r="E78" i="32"/>
  <c r="E77" i="32"/>
  <c r="E76" i="32"/>
  <c r="E75" i="32"/>
  <c r="E74" i="32"/>
  <c r="E73" i="32"/>
  <c r="E72" i="32"/>
  <c r="E70" i="32"/>
  <c r="E69" i="32"/>
  <c r="E68" i="32"/>
  <c r="E67" i="32"/>
  <c r="E66" i="32"/>
  <c r="E65" i="32"/>
  <c r="E64" i="32"/>
  <c r="E61" i="32"/>
  <c r="E60" i="32"/>
  <c r="E59" i="32"/>
  <c r="E58" i="32"/>
  <c r="E56" i="32"/>
  <c r="E55" i="32"/>
  <c r="E54" i="32"/>
  <c r="E53" i="32"/>
  <c r="E52" i="32"/>
  <c r="E50" i="32"/>
  <c r="E49" i="32"/>
  <c r="E48" i="32"/>
  <c r="E47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1" i="32"/>
  <c r="E30" i="32"/>
  <c r="E29" i="32"/>
  <c r="E28" i="32"/>
  <c r="E27" i="32"/>
  <c r="E26" i="32"/>
  <c r="E24" i="32"/>
  <c r="E23" i="32"/>
  <c r="E22" i="32"/>
  <c r="E21" i="32"/>
  <c r="E19" i="32"/>
  <c r="E18" i="32"/>
  <c r="E17" i="32"/>
  <c r="E16" i="32"/>
  <c r="E15" i="32"/>
  <c r="E14" i="32"/>
  <c r="E13" i="32"/>
  <c r="E12" i="32"/>
  <c r="E11" i="32"/>
  <c r="E10" i="32"/>
  <c r="E9" i="32"/>
  <c r="H91" i="31"/>
  <c r="H161" i="31"/>
  <c r="H160" i="31"/>
  <c r="H159" i="31"/>
  <c r="H146" i="31"/>
  <c r="H145" i="31"/>
  <c r="H144" i="31"/>
  <c r="H134" i="31"/>
  <c r="H128" i="31"/>
  <c r="H127" i="31"/>
  <c r="H117" i="31"/>
  <c r="H112" i="31"/>
  <c r="H111" i="31"/>
  <c r="H105" i="31"/>
  <c r="H104" i="31"/>
  <c r="H92" i="31"/>
  <c r="H22" i="31"/>
  <c r="H186" i="31"/>
  <c r="H185" i="31"/>
  <c r="H184" i="31"/>
  <c r="H183" i="31"/>
  <c r="H181" i="31"/>
  <c r="H180" i="31"/>
  <c r="H179" i="31"/>
  <c r="H178" i="31"/>
  <c r="H176" i="31"/>
  <c r="H175" i="31"/>
  <c r="H174" i="31"/>
  <c r="H173" i="31"/>
  <c r="H171" i="31"/>
  <c r="H170" i="31"/>
  <c r="H169" i="31"/>
  <c r="H168" i="31"/>
  <c r="H167" i="31"/>
  <c r="H166" i="31"/>
  <c r="H165" i="31"/>
  <c r="H164" i="31"/>
  <c r="H163" i="31"/>
  <c r="H157" i="31"/>
  <c r="H156" i="31"/>
  <c r="H155" i="31"/>
  <c r="H154" i="31"/>
  <c r="H153" i="31"/>
  <c r="H152" i="31"/>
  <c r="H151" i="31"/>
  <c r="H150" i="31"/>
  <c r="H149" i="31"/>
  <c r="H148" i="31"/>
  <c r="H142" i="31"/>
  <c r="H141" i="31"/>
  <c r="H140" i="31"/>
  <c r="H139" i="31"/>
  <c r="H138" i="31"/>
  <c r="H137" i="31"/>
  <c r="H136" i="31"/>
  <c r="H132" i="31"/>
  <c r="H131" i="31"/>
  <c r="H130" i="31"/>
  <c r="H125" i="31"/>
  <c r="H124" i="31"/>
  <c r="H123" i="31"/>
  <c r="H122" i="31"/>
  <c r="H121" i="31"/>
  <c r="H120" i="31"/>
  <c r="H119" i="31"/>
  <c r="H115" i="31"/>
  <c r="H114" i="31"/>
  <c r="H109" i="31"/>
  <c r="H108" i="31"/>
  <c r="H107" i="31"/>
  <c r="H102" i="31"/>
  <c r="H101" i="31"/>
  <c r="H100" i="31"/>
  <c r="H99" i="31"/>
  <c r="H98" i="31"/>
  <c r="H97" i="31"/>
  <c r="H96" i="31"/>
  <c r="H95" i="31"/>
  <c r="H94" i="31"/>
  <c r="H89" i="31"/>
  <c r="H88" i="31"/>
  <c r="H87" i="31"/>
  <c r="H86" i="31"/>
  <c r="H85" i="31"/>
  <c r="H84" i="31"/>
  <c r="H82" i="31"/>
  <c r="H81" i="31"/>
  <c r="H80" i="31"/>
  <c r="H79" i="31"/>
  <c r="H78" i="31"/>
  <c r="H77" i="31"/>
  <c r="H75" i="31"/>
  <c r="H74" i="31"/>
  <c r="H73" i="31"/>
  <c r="H72" i="31"/>
  <c r="H71" i="31"/>
  <c r="H70" i="31"/>
  <c r="H69" i="31"/>
  <c r="H68" i="31"/>
  <c r="H64" i="31"/>
  <c r="H63" i="31"/>
  <c r="H62" i="31"/>
  <c r="H60" i="31"/>
  <c r="H59" i="31"/>
  <c r="H57" i="31"/>
  <c r="H56" i="31"/>
  <c r="H55" i="31"/>
  <c r="H54" i="31"/>
  <c r="H53" i="31"/>
  <c r="H52" i="31"/>
  <c r="H51" i="31"/>
  <c r="H50" i="31"/>
  <c r="H49" i="31"/>
  <c r="H48" i="31"/>
  <c r="H46" i="31"/>
  <c r="H45" i="31"/>
  <c r="H44" i="31"/>
  <c r="H32" i="31"/>
  <c r="H31" i="31"/>
  <c r="H30" i="31"/>
  <c r="H29" i="31"/>
  <c r="H28" i="31"/>
  <c r="H27" i="31"/>
  <c r="H26" i="31"/>
  <c r="H24" i="31"/>
  <c r="H23" i="31"/>
  <c r="H20" i="31"/>
  <c r="H19" i="31"/>
  <c r="H17" i="31"/>
  <c r="H16" i="31"/>
  <c r="H15" i="31"/>
  <c r="H14" i="31"/>
  <c r="H13" i="31"/>
  <c r="H12" i="31"/>
  <c r="I14" i="29"/>
  <c r="I333" i="29"/>
  <c r="I289" i="29"/>
  <c r="I288" i="29"/>
  <c r="I286" i="29"/>
  <c r="I282" i="29"/>
  <c r="I278" i="29"/>
  <c r="I268" i="29"/>
  <c r="I258" i="29"/>
  <c r="I246" i="29"/>
  <c r="I242" i="29"/>
  <c r="I233" i="29"/>
  <c r="I232" i="29"/>
  <c r="I231" i="29"/>
  <c r="I230" i="29"/>
  <c r="I229" i="29"/>
  <c r="I227" i="29"/>
  <c r="I217" i="29"/>
  <c r="I207" i="29"/>
  <c r="I195" i="29"/>
  <c r="I191" i="29"/>
  <c r="I185" i="29"/>
  <c r="I181" i="29"/>
  <c r="I177" i="29"/>
  <c r="I170" i="29"/>
  <c r="I169" i="29"/>
  <c r="I168" i="29"/>
  <c r="I167" i="29"/>
  <c r="I166" i="29"/>
  <c r="I165" i="29"/>
  <c r="I164" i="29"/>
  <c r="I162" i="29"/>
  <c r="I151" i="29"/>
  <c r="I150" i="29"/>
  <c r="I140" i="29"/>
  <c r="I139" i="29"/>
  <c r="I127" i="29"/>
  <c r="I126" i="29"/>
  <c r="I122" i="29"/>
  <c r="I121" i="29"/>
  <c r="I115" i="29"/>
  <c r="I114" i="29"/>
  <c r="I110" i="29"/>
  <c r="I109" i="29"/>
  <c r="I105" i="29"/>
  <c r="I104" i="29"/>
  <c r="I99" i="29"/>
  <c r="I98" i="29"/>
  <c r="I94" i="29"/>
  <c r="I93" i="29"/>
  <c r="I89" i="29"/>
  <c r="I88" i="29"/>
  <c r="I84" i="29"/>
  <c r="I83" i="29"/>
  <c r="I79" i="29"/>
  <c r="I78" i="29"/>
  <c r="I69" i="29"/>
  <c r="I68" i="29"/>
  <c r="I66" i="29"/>
  <c r="I56" i="29"/>
  <c r="I46" i="29"/>
  <c r="I34" i="29"/>
  <c r="I30" i="29"/>
  <c r="I24" i="29"/>
  <c r="I20" i="29"/>
  <c r="I16" i="29"/>
  <c r="I307" i="29"/>
  <c r="I330" i="29"/>
  <c r="I329" i="29"/>
  <c r="I328" i="29"/>
  <c r="I327" i="29"/>
  <c r="I326" i="29"/>
  <c r="I321" i="29"/>
  <c r="I320" i="29"/>
  <c r="I319" i="29"/>
  <c r="I318" i="29"/>
  <c r="I317" i="29"/>
  <c r="I312" i="29"/>
  <c r="I311" i="29"/>
  <c r="I310" i="29"/>
  <c r="I309" i="29"/>
  <c r="I308" i="29"/>
  <c r="I301" i="29"/>
  <c r="I300" i="29"/>
  <c r="I298" i="29"/>
  <c r="I297" i="29"/>
  <c r="I296" i="29"/>
  <c r="I285" i="29"/>
  <c r="I284" i="29"/>
  <c r="I281" i="29"/>
  <c r="I280" i="29"/>
  <c r="I277" i="29"/>
  <c r="I276" i="29"/>
  <c r="I275" i="29"/>
  <c r="I274" i="29"/>
  <c r="I273" i="29"/>
  <c r="I267" i="29"/>
  <c r="I266" i="29"/>
  <c r="I265" i="29"/>
  <c r="I264" i="29"/>
  <c r="I263" i="29"/>
  <c r="I257" i="29"/>
  <c r="I256" i="29"/>
  <c r="I255" i="29"/>
  <c r="I254" i="29"/>
  <c r="I253" i="29"/>
  <c r="I252" i="29"/>
  <c r="I245" i="29"/>
  <c r="I244" i="29"/>
  <c r="I241" i="29"/>
  <c r="I240" i="29"/>
  <c r="I239" i="29"/>
  <c r="I226" i="29"/>
  <c r="I225" i="29"/>
  <c r="I224" i="29"/>
  <c r="I223" i="29"/>
  <c r="I222" i="29"/>
  <c r="I216" i="29"/>
  <c r="I215" i="29"/>
  <c r="I214" i="29"/>
  <c r="I213" i="29"/>
  <c r="I212" i="29"/>
  <c r="I206" i="29"/>
  <c r="I205" i="29"/>
  <c r="I204" i="29"/>
  <c r="I203" i="29"/>
  <c r="I202" i="29"/>
  <c r="I201" i="29"/>
  <c r="I194" i="29"/>
  <c r="I193" i="29"/>
  <c r="I190" i="29"/>
  <c r="I189" i="29"/>
  <c r="I188" i="29"/>
  <c r="I184" i="29"/>
  <c r="I183" i="29"/>
  <c r="I180" i="29"/>
  <c r="I179" i="29"/>
  <c r="I176" i="29"/>
  <c r="I175" i="29"/>
  <c r="I161" i="29"/>
  <c r="I160" i="29"/>
  <c r="I159" i="29"/>
  <c r="I158" i="29"/>
  <c r="I157" i="29"/>
  <c r="I156" i="29"/>
  <c r="I149" i="29"/>
  <c r="I148" i="29"/>
  <c r="I147" i="29"/>
  <c r="I146" i="29"/>
  <c r="I145" i="29"/>
  <c r="I138" i="29"/>
  <c r="I137" i="29"/>
  <c r="I136" i="29"/>
  <c r="I135" i="29"/>
  <c r="I134" i="29"/>
  <c r="I133" i="29"/>
  <c r="I125" i="29"/>
  <c r="I124" i="29"/>
  <c r="I120" i="29"/>
  <c r="I119" i="29"/>
  <c r="I118" i="29"/>
  <c r="I113" i="29"/>
  <c r="I112" i="29"/>
  <c r="I108" i="29"/>
  <c r="I107" i="29"/>
  <c r="I103" i="29"/>
  <c r="I102" i="29"/>
  <c r="I97" i="29"/>
  <c r="I96" i="29"/>
  <c r="I92" i="29"/>
  <c r="I91" i="29"/>
  <c r="I87" i="29"/>
  <c r="I86" i="29"/>
  <c r="I82" i="29"/>
  <c r="I81" i="29"/>
  <c r="I77" i="29"/>
  <c r="I76" i="29"/>
  <c r="I51" i="29"/>
  <c r="I65" i="29"/>
  <c r="I64" i="29"/>
  <c r="I63" i="29"/>
  <c r="I62" i="29"/>
  <c r="I61" i="29"/>
  <c r="I55" i="29"/>
  <c r="I54" i="29"/>
  <c r="I53" i="29"/>
  <c r="I52" i="29"/>
  <c r="I45" i="29"/>
  <c r="I44" i="29"/>
  <c r="I43" i="29"/>
  <c r="I42" i="29"/>
  <c r="I41" i="29"/>
  <c r="I40" i="29"/>
  <c r="I33" i="29"/>
  <c r="I32" i="29"/>
  <c r="I29" i="29"/>
  <c r="I28" i="29"/>
  <c r="I27" i="29"/>
  <c r="I23" i="29"/>
  <c r="I22" i="29"/>
  <c r="I19" i="29"/>
  <c r="I18" i="29"/>
  <c r="I15" i="29"/>
  <c r="H11" i="35"/>
  <c r="H172" i="35"/>
  <c r="H171" i="35"/>
  <c r="H170" i="35"/>
  <c r="H169" i="35"/>
  <c r="H167" i="35"/>
  <c r="H166" i="35"/>
  <c r="H140" i="35"/>
  <c r="H139" i="35"/>
  <c r="H138" i="35"/>
  <c r="H137" i="35"/>
  <c r="H101" i="35"/>
  <c r="H100" i="35"/>
  <c r="H99" i="35"/>
  <c r="H98" i="35"/>
  <c r="H97" i="35"/>
  <c r="H96" i="35"/>
  <c r="H83" i="35"/>
  <c r="H82" i="35"/>
  <c r="H81" i="35"/>
  <c r="H80" i="35"/>
  <c r="H67" i="35"/>
  <c r="H66" i="35"/>
  <c r="H65" i="35"/>
  <c r="H64" i="35"/>
  <c r="H35" i="35"/>
  <c r="H33" i="35"/>
  <c r="H164" i="35"/>
  <c r="H163" i="35"/>
  <c r="H162" i="35"/>
  <c r="H158" i="35"/>
  <c r="H157" i="35"/>
  <c r="H156" i="35"/>
  <c r="H155" i="35"/>
  <c r="H154" i="35"/>
  <c r="H153" i="35"/>
  <c r="H149" i="35"/>
  <c r="H148" i="35"/>
  <c r="H147" i="35"/>
  <c r="H146" i="35"/>
  <c r="H145" i="35"/>
  <c r="H144" i="35"/>
  <c r="H135" i="35"/>
  <c r="H134" i="35"/>
  <c r="H133" i="35"/>
  <c r="H132" i="35"/>
  <c r="H131" i="35"/>
  <c r="H130" i="35"/>
  <c r="H128" i="35"/>
  <c r="H127" i="35"/>
  <c r="H122" i="35"/>
  <c r="H121" i="35"/>
  <c r="H120" i="35"/>
  <c r="H119" i="35"/>
  <c r="H118" i="35"/>
  <c r="H117" i="35"/>
  <c r="H116" i="35"/>
  <c r="H115" i="35"/>
  <c r="H114" i="35"/>
  <c r="H113" i="35"/>
  <c r="H112" i="35"/>
  <c r="H111" i="35"/>
  <c r="H110" i="35"/>
  <c r="H109" i="35"/>
  <c r="H108" i="35"/>
  <c r="H94" i="35"/>
  <c r="H93" i="35"/>
  <c r="H92" i="35"/>
  <c r="H91" i="35"/>
  <c r="H88" i="35"/>
  <c r="H87" i="35"/>
  <c r="H86" i="35"/>
  <c r="H78" i="35"/>
  <c r="H77" i="35"/>
  <c r="H76" i="35"/>
  <c r="H75" i="35"/>
  <c r="H73" i="35"/>
  <c r="H72" i="35"/>
  <c r="H71" i="35"/>
  <c r="H70" i="35"/>
  <c r="H62" i="35"/>
  <c r="H61" i="35"/>
  <c r="H60" i="35"/>
  <c r="H59" i="35"/>
  <c r="H58" i="35"/>
  <c r="H55" i="35"/>
  <c r="H54" i="35"/>
  <c r="H53" i="35"/>
  <c r="H52" i="35"/>
  <c r="H51" i="35"/>
  <c r="H48" i="35"/>
  <c r="H47" i="35"/>
  <c r="H46" i="35"/>
  <c r="H45" i="35"/>
  <c r="H42" i="35"/>
  <c r="H41" i="35"/>
  <c r="H40" i="35"/>
  <c r="H39" i="35"/>
  <c r="H38" i="35"/>
  <c r="H32" i="35"/>
  <c r="H31" i="35"/>
  <c r="H14" i="27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3" i="27"/>
  <c r="H218" i="27"/>
  <c r="H217" i="27"/>
  <c r="H216" i="27"/>
  <c r="H228" i="27"/>
  <c r="H227" i="27"/>
  <c r="H225" i="27"/>
  <c r="H224" i="27"/>
  <c r="H223" i="27"/>
  <c r="H211" i="27"/>
  <c r="H210" i="27"/>
  <c r="H209" i="27"/>
  <c r="H204" i="27"/>
  <c r="H203" i="27"/>
  <c r="H202" i="27"/>
  <c r="H197" i="27"/>
  <c r="H196" i="27"/>
  <c r="H195" i="27"/>
  <c r="H177" i="27"/>
  <c r="H176" i="27"/>
  <c r="H175" i="27"/>
  <c r="H155" i="27"/>
  <c r="H125" i="27"/>
  <c r="H90" i="27"/>
  <c r="H65" i="27"/>
  <c r="H35" i="27"/>
  <c r="H222" i="27"/>
  <c r="H221" i="27"/>
  <c r="H215" i="27"/>
  <c r="H208" i="27"/>
  <c r="H207" i="27"/>
  <c r="H201" i="27"/>
  <c r="H194" i="27"/>
  <c r="H193" i="27"/>
  <c r="H188" i="27"/>
  <c r="H187" i="27"/>
  <c r="H186" i="27"/>
  <c r="H185" i="27"/>
  <c r="H184" i="27"/>
  <c r="H183" i="27"/>
  <c r="H182" i="27"/>
  <c r="H181" i="27"/>
  <c r="H180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7" i="38"/>
  <c r="G36" i="38"/>
  <c r="G66" i="38"/>
  <c r="G65" i="38"/>
  <c r="G64" i="38"/>
  <c r="G63" i="38"/>
  <c r="G62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23" i="38"/>
  <c r="G22" i="38"/>
  <c r="G20" i="38"/>
  <c r="G19" i="38"/>
  <c r="G18" i="38"/>
  <c r="G16" i="38"/>
  <c r="G15" i="38"/>
  <c r="G12" i="38"/>
  <c r="G11" i="38"/>
  <c r="G10" i="38"/>
  <c r="G33" i="38"/>
  <c r="G32" i="38"/>
  <c r="G31" i="38"/>
  <c r="G30" i="38"/>
  <c r="G29" i="38"/>
  <c r="G28" i="38"/>
  <c r="G27" i="38"/>
  <c r="G38" i="38"/>
  <c r="H205" i="27" l="1"/>
  <c r="H198" i="27"/>
  <c r="H199" i="27"/>
  <c r="H213" i="27"/>
  <c r="H212" i="27"/>
  <c r="I13" i="29"/>
  <c r="H192" i="27"/>
  <c r="H191" i="27"/>
  <c r="I299" i="29" l="1"/>
  <c r="I322" i="29" l="1"/>
  <c r="I325" i="29"/>
  <c r="I324" i="29"/>
  <c r="I323" i="29"/>
  <c r="I295" i="29"/>
  <c r="I315" i="29" l="1"/>
  <c r="I294" i="29"/>
  <c r="I304" i="29"/>
  <c r="I306" i="29"/>
  <c r="I302" i="29"/>
  <c r="I303" i="29"/>
  <c r="I305" i="29"/>
  <c r="I316" i="29"/>
  <c r="I313" i="29"/>
  <c r="I314" i="29"/>
  <c r="I279" i="29" l="1"/>
  <c r="I283" i="29" l="1"/>
  <c r="I272" i="29" l="1"/>
  <c r="I270" i="29"/>
  <c r="I262" i="29"/>
  <c r="I259" i="29"/>
  <c r="I261" i="29"/>
  <c r="I260" i="29"/>
  <c r="I243" i="29" l="1"/>
  <c r="I198" i="29"/>
  <c r="I196" i="29"/>
  <c r="I197" i="29"/>
  <c r="I199" i="29"/>
  <c r="I269" i="29"/>
  <c r="I271" i="29"/>
  <c r="I250" i="29"/>
  <c r="I247" i="29"/>
  <c r="I251" i="29"/>
  <c r="I248" i="29"/>
  <c r="I249" i="29"/>
  <c r="I200" i="29"/>
  <c r="H206" i="27" l="1"/>
  <c r="H220" i="27"/>
  <c r="I60" i="29"/>
  <c r="I123" i="29"/>
  <c r="I50" i="29"/>
  <c r="I95" i="29"/>
  <c r="I49" i="29"/>
  <c r="I154" i="29"/>
  <c r="I129" i="29"/>
  <c r="I111" i="29"/>
  <c r="I130" i="29"/>
  <c r="I116" i="29"/>
  <c r="I131" i="29"/>
  <c r="I144" i="29"/>
  <c r="I117" i="29"/>
  <c r="I80" i="29"/>
  <c r="I132" i="29"/>
  <c r="I155" i="29"/>
  <c r="I48" i="29"/>
  <c r="I21" i="29"/>
  <c r="I128" i="29"/>
  <c r="I153" i="29"/>
  <c r="I152" i="29"/>
  <c r="I141" i="29"/>
  <c r="I142" i="29"/>
  <c r="I143" i="29"/>
  <c r="I17" i="29"/>
  <c r="I101" i="29"/>
  <c r="H219" i="27"/>
  <c r="I208" i="29" l="1"/>
  <c r="I178" i="29"/>
  <c r="I187" i="29"/>
  <c r="I186" i="29"/>
  <c r="I221" i="29"/>
  <c r="I219" i="29"/>
  <c r="I220" i="29"/>
  <c r="I218" i="29"/>
  <c r="I209" i="29"/>
  <c r="I211" i="29"/>
  <c r="I210" i="29"/>
  <c r="I174" i="29"/>
  <c r="I182" i="29"/>
  <c r="I192" i="29"/>
  <c r="I75" i="29" l="1"/>
  <c r="I25" i="29"/>
  <c r="I26" i="29"/>
  <c r="I31" i="29"/>
  <c r="I35" i="29"/>
  <c r="I36" i="29"/>
  <c r="I37" i="29"/>
  <c r="I38" i="29"/>
  <c r="I47" i="29"/>
  <c r="I57" i="29"/>
  <c r="I58" i="29"/>
  <c r="I59" i="29"/>
  <c r="I85" i="29"/>
  <c r="I90" i="29"/>
  <c r="I106" i="29"/>
  <c r="H12" i="35" l="1"/>
  <c r="G145" i="27"/>
  <c r="G46" i="38" l="1"/>
  <c r="G45" i="38"/>
  <c r="G43" i="38"/>
  <c r="G42" i="38"/>
  <c r="G41" i="38"/>
  <c r="G40" i="38"/>
  <c r="G39" i="38"/>
  <c r="I237" i="29" l="1"/>
  <c r="I238" i="29"/>
</calcChain>
</file>

<file path=xl/sharedStrings.xml><?xml version="1.0" encoding="utf-8"?>
<sst xmlns="http://schemas.openxmlformats.org/spreadsheetml/2006/main" count="2209" uniqueCount="1173">
  <si>
    <t>Охлаждение</t>
  </si>
  <si>
    <t>Внутренние блоки  настенного типа</t>
  </si>
  <si>
    <t>Мощность (кВт)</t>
  </si>
  <si>
    <t>Обогрев</t>
  </si>
  <si>
    <t>Пульт управления (проводной настенный)</t>
  </si>
  <si>
    <t>Набор разветвителей фреоновой магистрали</t>
  </si>
  <si>
    <t xml:space="preserve">Внутренние блоки потолочного типа </t>
  </si>
  <si>
    <t>РАЗВЕТВИТЕЛИ ФРЕОНОВОЙ МАГИСТРАЛИ</t>
  </si>
  <si>
    <t>КОНТРОЛЛЕРЫ РАЗДЕЛЕНИЯ ПОТОКА (KXR)</t>
  </si>
  <si>
    <t>BMS-КОНТРОЛЛЕРЫ</t>
  </si>
  <si>
    <t>Внешние блоки</t>
  </si>
  <si>
    <t>Настенный тип</t>
  </si>
  <si>
    <t>Напольный тип</t>
  </si>
  <si>
    <t>ИНДИВИДУЛЬНЫЕ ПУЛЬТЫ ДИСТАНЦИОННОГО УПРАВЛЕНИЯ</t>
  </si>
  <si>
    <t>(1,2 - 4,2)</t>
  </si>
  <si>
    <t>(1,3 - 4,8)</t>
  </si>
  <si>
    <t>(1,6 - 5,5)</t>
  </si>
  <si>
    <t>(1,6 - 6,6)</t>
  </si>
  <si>
    <t>(1,2 - 3,9)</t>
  </si>
  <si>
    <t>(1,0 - 2,9)</t>
  </si>
  <si>
    <t>(1,0 - 3,8)</t>
  </si>
  <si>
    <t>(0,9 - 4,3)</t>
  </si>
  <si>
    <t>(0,9 - 3,2)</t>
  </si>
  <si>
    <t>(0,9 - 4,7)</t>
  </si>
  <si>
    <t>(0,9 - 4,1)</t>
  </si>
  <si>
    <t>(0,9 - 5,1)</t>
  </si>
  <si>
    <t>(0,8 - 6,8)</t>
  </si>
  <si>
    <t>(0,7 - 5,5)</t>
  </si>
  <si>
    <t>(0,7 - 7,0)</t>
  </si>
  <si>
    <t>Полноразмерные (840 х 840 мм)</t>
  </si>
  <si>
    <t>Евро-размер (600 х 600 мм)</t>
  </si>
  <si>
    <t>Внутренние блоки  напольного типа</t>
  </si>
  <si>
    <t>FDUM71VNX</t>
  </si>
  <si>
    <t>FDC71VNX</t>
  </si>
  <si>
    <t>FDT71VNX</t>
  </si>
  <si>
    <t>FDC125VNX</t>
  </si>
  <si>
    <t>FDC125VSX</t>
  </si>
  <si>
    <t>FDC140VNX</t>
  </si>
  <si>
    <t>FDC140VSX</t>
  </si>
  <si>
    <t>FDC100VNX</t>
  </si>
  <si>
    <t>FDC100VSX</t>
  </si>
  <si>
    <t>FDT100VNX</t>
  </si>
  <si>
    <t>FDT100VSX</t>
  </si>
  <si>
    <t>FDU71VNX</t>
  </si>
  <si>
    <t>FDT140VNX</t>
  </si>
  <si>
    <t>FDT140VSX</t>
  </si>
  <si>
    <t>FDT125VNX</t>
  </si>
  <si>
    <t>FDT125VSX</t>
  </si>
  <si>
    <t>FDUM100VNX</t>
  </si>
  <si>
    <t>FDUM100VSX</t>
  </si>
  <si>
    <t>FDUM125VNX</t>
  </si>
  <si>
    <t>FDUM125VSX</t>
  </si>
  <si>
    <t>FDUM140VNX</t>
  </si>
  <si>
    <t>FDUM140VSX</t>
  </si>
  <si>
    <t>FDU100VSX</t>
  </si>
  <si>
    <t>FDU100VNX</t>
  </si>
  <si>
    <t>FDU140VNX</t>
  </si>
  <si>
    <t>FDU140VSX</t>
  </si>
  <si>
    <t>FDU125VNX</t>
  </si>
  <si>
    <t>FDU125VSX</t>
  </si>
  <si>
    <t xml:space="preserve">FDC71VNX </t>
  </si>
  <si>
    <t>FDF71VNX</t>
  </si>
  <si>
    <t>FDF100VNX</t>
  </si>
  <si>
    <t>FDF100VSX</t>
  </si>
  <si>
    <t>FDF125VNX</t>
  </si>
  <si>
    <t>FDF125VSX</t>
  </si>
  <si>
    <t>FDF140VNX</t>
  </si>
  <si>
    <t>FDF140VSX</t>
  </si>
  <si>
    <t xml:space="preserve">АВТОМАТИКА ДЛЯ ПОДКЛЮЧЕНИЯ НАРУЖНЫХ БЛОКОВ СЕРИИ KX6 К СЕКЦИЯМ ИСПАРИТЕЛЕЙ ВУ </t>
  </si>
  <si>
    <t>(2,15 - 7,1)</t>
  </si>
  <si>
    <t>(1,7 - 9,5)</t>
  </si>
  <si>
    <t>(2,15 - 8,0)</t>
  </si>
  <si>
    <t>(1,6 - 10,0)</t>
  </si>
  <si>
    <t>(2,15 - 8,5)</t>
  </si>
  <si>
    <t>(1,7 - 10,5)</t>
  </si>
  <si>
    <t>A/A</t>
  </si>
  <si>
    <t>34 - 40</t>
  </si>
  <si>
    <t>34 - 43</t>
  </si>
  <si>
    <t>26 - 47</t>
  </si>
  <si>
    <t>26 - 46</t>
  </si>
  <si>
    <r>
      <rPr>
        <sz val="10"/>
        <color indexed="10"/>
        <rFont val="Arial Black"/>
        <family val="2"/>
        <charset val="204"/>
      </rPr>
      <t>C</t>
    </r>
    <r>
      <rPr>
        <sz val="10"/>
        <color indexed="17"/>
        <rFont val="Arial Black"/>
        <family val="2"/>
        <charset val="204"/>
      </rPr>
      <t>/A</t>
    </r>
  </si>
  <si>
    <t>29 - 40</t>
  </si>
  <si>
    <t>29 - 38</t>
  </si>
  <si>
    <t>30 - 41</t>
  </si>
  <si>
    <t>30 - 47</t>
  </si>
  <si>
    <r>
      <rPr>
        <sz val="10"/>
        <color indexed="10"/>
        <rFont val="Arial Black"/>
        <family val="2"/>
        <charset val="204"/>
      </rPr>
      <t>C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10"/>
        <rFont val="Arial Black"/>
        <family val="2"/>
        <charset val="204"/>
      </rPr>
      <t>С</t>
    </r>
  </si>
  <si>
    <t>26 - 40</t>
  </si>
  <si>
    <t>28 - 41</t>
  </si>
  <si>
    <t>35 - 51</t>
  </si>
  <si>
    <t>37 - 46</t>
  </si>
  <si>
    <t>38 - 50</t>
  </si>
  <si>
    <t>37 - 50</t>
  </si>
  <si>
    <t>39 - 46</t>
  </si>
  <si>
    <t>43 - 50</t>
  </si>
  <si>
    <r>
      <rPr>
        <sz val="10"/>
        <color indexed="10"/>
        <rFont val="Arial Black"/>
        <family val="2"/>
        <charset val="204"/>
      </rPr>
      <t>C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10"/>
        <rFont val="Arial Black"/>
        <family val="2"/>
        <charset val="204"/>
      </rPr>
      <t>C</t>
    </r>
  </si>
  <si>
    <r>
      <t>A/</t>
    </r>
    <r>
      <rPr>
        <sz val="10"/>
        <color indexed="30"/>
        <rFont val="Arial Black"/>
        <family val="2"/>
        <charset val="204"/>
      </rPr>
      <t>B</t>
    </r>
  </si>
  <si>
    <r>
      <rPr>
        <sz val="10"/>
        <color indexed="30"/>
        <rFont val="Arial Black"/>
        <family val="2"/>
        <charset val="204"/>
      </rPr>
      <t>B</t>
    </r>
    <r>
      <rPr>
        <sz val="10"/>
        <color indexed="17"/>
        <rFont val="Arial Black"/>
        <family val="2"/>
        <charset val="204"/>
      </rPr>
      <t>/A</t>
    </r>
  </si>
  <si>
    <t>37 - 41</t>
  </si>
  <si>
    <t>37 - 42</t>
  </si>
  <si>
    <t>38 - 43</t>
  </si>
  <si>
    <t>33 - 39</t>
  </si>
  <si>
    <t>44 - 50</t>
  </si>
  <si>
    <r>
      <rPr>
        <sz val="10"/>
        <color indexed="30"/>
        <rFont val="Arial Black"/>
        <family val="2"/>
        <charset val="204"/>
      </rPr>
      <t>B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30"/>
        <rFont val="Arial Black"/>
        <family val="2"/>
        <charset val="204"/>
      </rPr>
      <t>B</t>
    </r>
  </si>
  <si>
    <r>
      <rPr>
        <sz val="10"/>
        <color indexed="10"/>
        <rFont val="Arial Black"/>
        <family val="2"/>
        <charset val="204"/>
      </rPr>
      <t>D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10"/>
        <rFont val="Arial Black"/>
        <family val="2"/>
        <charset val="204"/>
      </rPr>
      <t>D</t>
    </r>
  </si>
  <si>
    <t>38 - 46</t>
  </si>
  <si>
    <t>31 - 38</t>
  </si>
  <si>
    <t>(1,1 - 5,6)</t>
  </si>
  <si>
    <t>(0,6 - 6,3)</t>
  </si>
  <si>
    <t>(1,1 - 6,3)</t>
  </si>
  <si>
    <t>(0,6 - 6,7)</t>
  </si>
  <si>
    <t>Внутренние блоки</t>
  </si>
  <si>
    <t>Аксессуары</t>
  </si>
  <si>
    <t>RC-E5</t>
  </si>
  <si>
    <t>FDUM60VF</t>
  </si>
  <si>
    <t>FDUM50VF</t>
  </si>
  <si>
    <t>FDUM125VF</t>
  </si>
  <si>
    <t>FDUM140VF</t>
  </si>
  <si>
    <t>FDU125VF</t>
  </si>
  <si>
    <t>FDU140VF</t>
  </si>
  <si>
    <t>26 - 32</t>
  </si>
  <si>
    <t>25 - 31</t>
  </si>
  <si>
    <t>25 - 33</t>
  </si>
  <si>
    <t>30 - 38</t>
  </si>
  <si>
    <t>FDUM28KXE6F</t>
  </si>
  <si>
    <t>FDUM22KXE6F</t>
  </si>
  <si>
    <t>FDUM36KXE6F</t>
  </si>
  <si>
    <t>FDUM45KXE6F</t>
  </si>
  <si>
    <t>FDUM56KXE6F</t>
  </si>
  <si>
    <t>FDUM71KXE6F</t>
  </si>
  <si>
    <t>FDUM90KXE6F</t>
  </si>
  <si>
    <t>FDUM112KXE6F</t>
  </si>
  <si>
    <t>FDU71KXE6F</t>
  </si>
  <si>
    <t>FDU90KXE6F</t>
  </si>
  <si>
    <t>FDU112KXE6F</t>
  </si>
  <si>
    <t>FDU140KXE6F</t>
  </si>
  <si>
    <t>FDFW28KXE6F</t>
  </si>
  <si>
    <t>FDFW45KXE6F</t>
  </si>
  <si>
    <t>FDFW56KXE6F</t>
  </si>
  <si>
    <t>FDFL71KXE6F</t>
  </si>
  <si>
    <t>FDFU28KXE6F</t>
  </si>
  <si>
    <t>FDFU45KXE6F</t>
  </si>
  <si>
    <t>FDFU56KXE6F</t>
  </si>
  <si>
    <t>FDFU71KXE6F</t>
  </si>
  <si>
    <t>АКСЕССУАРЫ ДЛЯ БЫТОВЫХ И ПОЛУПРОМЫШЛЕННЫХ КОНДИЦИОНЕРОВ</t>
  </si>
  <si>
    <t>ФИЛЬТРЫ</t>
  </si>
  <si>
    <t>АКСЕССУАРЫ ДЛЯ КАНАЛЬНЫХ КОНДИЦИОНЕРОВ</t>
  </si>
  <si>
    <t>НАБОР РАЗВЕТВИТЕЛЕЙ ДЛЯ СИСТЕМЫ V-MULTI (PAC)</t>
  </si>
  <si>
    <t>CИСТЕМЫ УПРАВЛЕНИЯ И МОНИТОРИНГА</t>
  </si>
  <si>
    <t>FDUH22KXE6F</t>
  </si>
  <si>
    <t>FDUH28KXE6F</t>
  </si>
  <si>
    <t>FDUH36KXE6F</t>
  </si>
  <si>
    <t>FDUM140KXE6F</t>
  </si>
  <si>
    <t>FDUM160KXE6F</t>
  </si>
  <si>
    <t>х</t>
  </si>
  <si>
    <t>(0,9 - 2,8)</t>
  </si>
  <si>
    <t>(0,8 - 3,9)</t>
  </si>
  <si>
    <t>(0,9 - 3,5)</t>
  </si>
  <si>
    <t>(0,9 - 4,8)</t>
  </si>
  <si>
    <t>(0,8 - 5,8)</t>
  </si>
  <si>
    <t>23 - 45</t>
  </si>
  <si>
    <t>23 - 47</t>
  </si>
  <si>
    <t xml:space="preserve"> (1,8 - 5,9)</t>
  </si>
  <si>
    <t>(1,4 - 6,9)</t>
  </si>
  <si>
    <t xml:space="preserve"> (1,8 - 6,4)</t>
  </si>
  <si>
    <t>(1,4 - 7,4)</t>
  </si>
  <si>
    <t xml:space="preserve"> (1,8 - 7,1)</t>
  </si>
  <si>
    <t>(1,4 - 7,5)</t>
  </si>
  <si>
    <t xml:space="preserve"> (1,8 - 7,5)</t>
  </si>
  <si>
    <t>(1,5 - 7,8)</t>
  </si>
  <si>
    <t xml:space="preserve"> (1,8 - 8,4)</t>
  </si>
  <si>
    <t>(1,5 - 9,1)</t>
  </si>
  <si>
    <t xml:space="preserve"> (1,8 - 9,2)</t>
  </si>
  <si>
    <t>(1,5 - 9,8)</t>
  </si>
  <si>
    <t xml:space="preserve"> (1,8 - 11,2)</t>
  </si>
  <si>
    <t>(1,5 - 12,8)</t>
  </si>
  <si>
    <t xml:space="preserve"> (1,8 - 14,0)</t>
  </si>
  <si>
    <t>(1,5 - 14,9)</t>
  </si>
  <si>
    <t>ГРЕБЕНКИ (РАЗВЕТВИТЕЛИ КОЛЛЕКТОРНОГО ТИПА)</t>
  </si>
  <si>
    <t>35 - 40</t>
  </si>
  <si>
    <t>25 - 38</t>
  </si>
  <si>
    <t>30 - 44</t>
  </si>
  <si>
    <t>FDC71VNP</t>
  </si>
  <si>
    <r>
      <rPr>
        <sz val="10"/>
        <color indexed="10"/>
        <rFont val="Arial Black"/>
        <family val="2"/>
        <charset val="204"/>
      </rPr>
      <t>C</t>
    </r>
    <r>
      <rPr>
        <sz val="10"/>
        <color indexed="17"/>
        <rFont val="Arial Black"/>
        <family val="2"/>
        <charset val="204"/>
      </rPr>
      <t>/A</t>
    </r>
  </si>
  <si>
    <t>FDC90VNP</t>
  </si>
  <si>
    <t>FDT71VNP</t>
  </si>
  <si>
    <t>FDT90VNP</t>
  </si>
  <si>
    <t>FDUM71VNP</t>
  </si>
  <si>
    <t>FDUM90VNP</t>
  </si>
  <si>
    <t>FDU71VNP</t>
  </si>
  <si>
    <t>FDU90VNP</t>
  </si>
  <si>
    <t>FDF71VNP</t>
  </si>
  <si>
    <t>FDF90VNP</t>
  </si>
  <si>
    <t>FDCR224KXE6</t>
  </si>
  <si>
    <t>FDCR280KXE6</t>
  </si>
  <si>
    <t>FDU160KXE6F</t>
  </si>
  <si>
    <t>29 - 45</t>
  </si>
  <si>
    <t>SRC25ZMX-S</t>
  </si>
  <si>
    <t>SRC35ZMX-S</t>
  </si>
  <si>
    <t>SRR25ZMX-S</t>
  </si>
  <si>
    <t>SRR35ZMX-S</t>
  </si>
  <si>
    <t>SRF25ZMX-S</t>
  </si>
  <si>
    <t>SRF35ZMX-S</t>
  </si>
  <si>
    <t>SRF50ZMX-S</t>
  </si>
  <si>
    <t>FDUM40VF</t>
  </si>
  <si>
    <t>FDUM71VF1</t>
  </si>
  <si>
    <t>FDU71VF1</t>
  </si>
  <si>
    <t>Наружные блоки на фреоне R410A; HYPER INVERTER</t>
  </si>
  <si>
    <t>FDC280KXZE1</t>
  </si>
  <si>
    <t>FDC335KXZE1</t>
  </si>
  <si>
    <t>FDC400KXZE1</t>
  </si>
  <si>
    <t>FDC450KXZE1</t>
  </si>
  <si>
    <t>FDC500KXZE1</t>
  </si>
  <si>
    <t>FDC560KXZE1</t>
  </si>
  <si>
    <t>FDC280KXZXE1</t>
  </si>
  <si>
    <t>FDC335KXZXE1</t>
  </si>
  <si>
    <t>FDC224KXZXE1</t>
  </si>
  <si>
    <t>ESA30E-25</t>
  </si>
  <si>
    <t>24 - 42</t>
  </si>
  <si>
    <t>SRR25ZM-S</t>
  </si>
  <si>
    <t>SRR35ZM-S</t>
  </si>
  <si>
    <t>Кассетный тип, 600 х 600</t>
  </si>
  <si>
    <t>SRR50ZM-S</t>
  </si>
  <si>
    <t>SRR60ZM-S</t>
  </si>
  <si>
    <t>Внутренние блоки  кассетного типа, 600 х 600</t>
  </si>
  <si>
    <t>Внутренние блоки канального типа, высоконапорные (до 200 Па)</t>
  </si>
  <si>
    <t>Внутренние блоки канального типа, средненапорные (до 100 Па)</t>
  </si>
  <si>
    <t>FDCW71VNX-A</t>
  </si>
  <si>
    <t>FDCW100VNX-A</t>
  </si>
  <si>
    <t>FDCW140VNX-A</t>
  </si>
  <si>
    <t xml:space="preserve"> -25 до +43</t>
  </si>
  <si>
    <t xml:space="preserve"> -20 до +43</t>
  </si>
  <si>
    <t>Опции для функционирования 24-х часового мониторинга</t>
  </si>
  <si>
    <t>FDC475KXZE1</t>
  </si>
  <si>
    <t>FDU45KXE6F</t>
  </si>
  <si>
    <t>FDU56KXE6F</t>
  </si>
  <si>
    <t xml:space="preserve">АКСЕССУАРЫ ДЛЯ VRF-СИСТЕМ (KX) </t>
  </si>
  <si>
    <t>ЦЕНТРАЛЬНЫЕ ПУЛЬТЫ ДИСТАНЦИОННОГО УПРАВЛЕНИЯ</t>
  </si>
  <si>
    <t>24 - 37</t>
  </si>
  <si>
    <t>Внутренние блоки  канального и потолочного типа</t>
  </si>
  <si>
    <t>FDC224KXZWE1</t>
  </si>
  <si>
    <t>FDC280KXZWE1</t>
  </si>
  <si>
    <t>FDC335KXZWE1</t>
  </si>
  <si>
    <t xml:space="preserve">СИСТЕМЫ СВЯЗИ </t>
  </si>
  <si>
    <t>SRC63ZR-S</t>
  </si>
  <si>
    <t>SRC71ZR-S</t>
  </si>
  <si>
    <t>SRC80ZR-S</t>
  </si>
  <si>
    <t>SRK100ZR-S</t>
  </si>
  <si>
    <t>FDC100VNP</t>
  </si>
  <si>
    <t>(0,8 - 8,5)</t>
  </si>
  <si>
    <t>Внутренний блок штатно оснащается ИК ПДУ и выносным ИК-ресивером</t>
  </si>
  <si>
    <t xml:space="preserve">Дополнительные аксессуары </t>
  </si>
  <si>
    <t>FDF71VD1</t>
  </si>
  <si>
    <t>FDF125VD</t>
  </si>
  <si>
    <t>FDF140VD</t>
  </si>
  <si>
    <r>
      <t xml:space="preserve">Колонные сплит-системы - FDF, </t>
    </r>
    <r>
      <rPr>
        <sz val="13"/>
        <color rgb="FFFF0000"/>
        <rFont val="Impact"/>
        <family val="2"/>
        <charset val="204"/>
      </rPr>
      <t>DC-INVERTER</t>
    </r>
  </si>
  <si>
    <t>(2,4 - 10,5)</t>
  </si>
  <si>
    <t>(3,1 - 11,5)</t>
  </si>
  <si>
    <t>27 - 48</t>
  </si>
  <si>
    <t>25 - 44</t>
  </si>
  <si>
    <t>29 - 41</t>
  </si>
  <si>
    <t>FDU200VSA</t>
  </si>
  <si>
    <t>FDU200VG</t>
  </si>
  <si>
    <t>FDC200VSA</t>
  </si>
  <si>
    <t>FDU250VSA</t>
  </si>
  <si>
    <t>FDU250VG</t>
  </si>
  <si>
    <t>FDC250VSA</t>
  </si>
  <si>
    <t>SRK20ZSPR-S</t>
  </si>
  <si>
    <t>SRC20ZSPR-S</t>
  </si>
  <si>
    <t>SRK25ZSPR-S</t>
  </si>
  <si>
    <t>SRC25ZSPR-S</t>
  </si>
  <si>
    <t>SRK35ZSPR-S</t>
  </si>
  <si>
    <t>SRC35ZSPR-S</t>
  </si>
  <si>
    <t>SRK45ZSPR-S</t>
  </si>
  <si>
    <t>SRC45ZSPR-S</t>
  </si>
  <si>
    <t>SRK63ZSPR-S</t>
  </si>
  <si>
    <t>SRC63ZSPR-S</t>
  </si>
  <si>
    <t>SRK71ZSPR-S</t>
  </si>
  <si>
    <t>SRC71ZSPR-S</t>
  </si>
  <si>
    <t>SRK80ZSPR-S</t>
  </si>
  <si>
    <t>SRC80ZSPR-S</t>
  </si>
  <si>
    <t>25 - 46</t>
  </si>
  <si>
    <t>(1,2 - 7,1)</t>
  </si>
  <si>
    <t>(0,8 - 9,0)</t>
  </si>
  <si>
    <t>(2,3 - 7,7)</t>
  </si>
  <si>
    <t>(2,0 - 10,0)</t>
  </si>
  <si>
    <t>(2,3 - 9,0)</t>
  </si>
  <si>
    <t>(2,1 - 10,5)</t>
  </si>
  <si>
    <t>15/10</t>
  </si>
  <si>
    <t>25/15</t>
  </si>
  <si>
    <t>30/20</t>
  </si>
  <si>
    <t>(0,9 - 2,7)</t>
  </si>
  <si>
    <t>19 - 34</t>
  </si>
  <si>
    <t>SRC20ZS-S</t>
  </si>
  <si>
    <t>19 - 36</t>
  </si>
  <si>
    <t>SRC25ZS-S</t>
  </si>
  <si>
    <t>19 - 40</t>
  </si>
  <si>
    <t>SRC35ZS-S</t>
  </si>
  <si>
    <t>22 - 45</t>
  </si>
  <si>
    <t>SRC50ZS-S</t>
  </si>
  <si>
    <t xml:space="preserve"> </t>
  </si>
  <si>
    <t>20/10</t>
  </si>
  <si>
    <t>A++/A++</t>
  </si>
  <si>
    <t>A++/A+</t>
  </si>
  <si>
    <t>SRC50ZSX-S</t>
  </si>
  <si>
    <t>SRR60ZSX-S</t>
  </si>
  <si>
    <t>SRC60ZSX-S</t>
  </si>
  <si>
    <t>SRR50ZSX-S</t>
  </si>
  <si>
    <t>SRK20ZSX-S</t>
  </si>
  <si>
    <t>SRC20ZSX-S</t>
  </si>
  <si>
    <t>SRK25ZSX-S</t>
  </si>
  <si>
    <t>SRC25ZSX-S</t>
  </si>
  <si>
    <t>SRK35ZSX-S</t>
  </si>
  <si>
    <t>SRK50ZSX-S</t>
  </si>
  <si>
    <t>SRK60ZSX-S</t>
  </si>
  <si>
    <t>A+++/A++</t>
  </si>
  <si>
    <t>19 - 38</t>
  </si>
  <si>
    <t>19 - 39</t>
  </si>
  <si>
    <t>19 - 43</t>
  </si>
  <si>
    <t>22 - 44</t>
  </si>
  <si>
    <t>22 - 46</t>
  </si>
  <si>
    <t>(0,9 - 3,7)</t>
  </si>
  <si>
    <t>(0,8 - 5,3)</t>
  </si>
  <si>
    <t>(0,8 - 6,6)</t>
  </si>
  <si>
    <t>(1,0 - 5,8)</t>
  </si>
  <si>
    <t>(0,6 - 8,1)</t>
  </si>
  <si>
    <t>(1,0 - 6,8)</t>
  </si>
  <si>
    <t>(0,6 - 8,7)</t>
  </si>
  <si>
    <t>FDTC60ZSX-S</t>
  </si>
  <si>
    <t>FDTC50ZSX-S</t>
  </si>
  <si>
    <t>24 - 43</t>
  </si>
  <si>
    <t>24 - 44</t>
  </si>
  <si>
    <t>FDK15KXZE1</t>
  </si>
  <si>
    <t>FDK22KXZE1</t>
  </si>
  <si>
    <t>FDK28KXZE1</t>
  </si>
  <si>
    <t>FDK36KXZE1</t>
  </si>
  <si>
    <t>FDK45KXZE1</t>
  </si>
  <si>
    <t>FDK56KXZE1</t>
  </si>
  <si>
    <t>FDK71KXZE1</t>
  </si>
  <si>
    <t>160/510</t>
  </si>
  <si>
    <t>160/1000</t>
  </si>
  <si>
    <t>120/150</t>
  </si>
  <si>
    <t>70/100</t>
  </si>
  <si>
    <t>FDE40VG</t>
  </si>
  <si>
    <t>FDE50VG</t>
  </si>
  <si>
    <t>FDE60VG</t>
  </si>
  <si>
    <t>FDE71VG</t>
  </si>
  <si>
    <t>FDE100VG</t>
  </si>
  <si>
    <t>FDE125VG</t>
  </si>
  <si>
    <t>FDE140VG</t>
  </si>
  <si>
    <t>50/30</t>
  </si>
  <si>
    <t>100/30</t>
  </si>
  <si>
    <t xml:space="preserve">FDT50ZSX-S </t>
  </si>
  <si>
    <t xml:space="preserve">FDT60ZSX-S </t>
  </si>
  <si>
    <t>T-PSA-5AW-E</t>
  </si>
  <si>
    <t>FDT100VNP</t>
  </si>
  <si>
    <t>FDT71VG</t>
  </si>
  <si>
    <t>FDT100VG</t>
  </si>
  <si>
    <t>FDT125VG</t>
  </si>
  <si>
    <t>FDT140VG</t>
  </si>
  <si>
    <t>FDUM50ZSX-S</t>
  </si>
  <si>
    <t>FDUM60ZSX-S</t>
  </si>
  <si>
    <t>FDUM100VF2</t>
  </si>
  <si>
    <t>FDU100VF2</t>
  </si>
  <si>
    <t>FDUM100VNP</t>
  </si>
  <si>
    <t>FDF100VNP</t>
  </si>
  <si>
    <t>B/В</t>
  </si>
  <si>
    <t>Наименование модели</t>
  </si>
  <si>
    <t>Внутренний блок</t>
  </si>
  <si>
    <t>Внешний блок (SRC или FDC)</t>
  </si>
  <si>
    <t xml:space="preserve">Панель       </t>
  </si>
  <si>
    <t>Пульт</t>
  </si>
  <si>
    <t>32 - 41</t>
  </si>
  <si>
    <t>35 - 45</t>
  </si>
  <si>
    <t>36 - 45</t>
  </si>
  <si>
    <t>27 - 33</t>
  </si>
  <si>
    <t>28 - 34</t>
  </si>
  <si>
    <t>29 - 35</t>
  </si>
  <si>
    <t>31 - 39</t>
  </si>
  <si>
    <t>33 - 42</t>
  </si>
  <si>
    <t>45 - 50</t>
  </si>
  <si>
    <t>FDU100VNP</t>
  </si>
  <si>
    <t>70/30</t>
  </si>
  <si>
    <t xml:space="preserve">Наименование модели         </t>
  </si>
  <si>
    <t xml:space="preserve">Наименование модели </t>
  </si>
  <si>
    <t>25/30</t>
  </si>
  <si>
    <t>25/40</t>
  </si>
  <si>
    <t>25/70</t>
  </si>
  <si>
    <t>25/90</t>
  </si>
  <si>
    <t>Длина трассы одна ветка / общая, м</t>
  </si>
  <si>
    <t>FDC224KXZRE1</t>
  </si>
  <si>
    <t>FDC280KXZRE1</t>
  </si>
  <si>
    <t>FDC335KXZRE1</t>
  </si>
  <si>
    <t>FDC400KXZRE1</t>
  </si>
  <si>
    <t>FDC450KXZRE1</t>
  </si>
  <si>
    <t>FDC475KXZRE1</t>
  </si>
  <si>
    <t>FDC500KXZRE1</t>
  </si>
  <si>
    <t>FDC560KXZRE1</t>
  </si>
  <si>
    <t>FDC615KXZRE1</t>
  </si>
  <si>
    <t>FDC670KXZRE1</t>
  </si>
  <si>
    <r>
      <t>FDTQ22KXE6F</t>
    </r>
    <r>
      <rPr>
        <sz val="10"/>
        <rFont val="Arial Cyr"/>
        <charset val="204"/>
      </rPr>
      <t/>
    </r>
  </si>
  <si>
    <t>FDTQ28KXE6F</t>
  </si>
  <si>
    <r>
      <t>FDTQ36KXE6F</t>
    </r>
    <r>
      <rPr>
        <sz val="10"/>
        <rFont val="Arial Cyr"/>
        <charset val="204"/>
      </rPr>
      <t/>
    </r>
  </si>
  <si>
    <t xml:space="preserve">FDTS45KXE6F </t>
  </si>
  <si>
    <r>
      <t>FDTS71KXE6F</t>
    </r>
    <r>
      <rPr>
        <sz val="10"/>
        <rFont val="Arial Cyr"/>
        <charset val="204"/>
      </rPr>
      <t/>
    </r>
  </si>
  <si>
    <t xml:space="preserve">FDTW28KXE6F </t>
  </si>
  <si>
    <r>
      <t>FDTW45KXE6F</t>
    </r>
    <r>
      <rPr>
        <b/>
        <sz val="8"/>
        <rFont val="Arial Cyr"/>
        <charset val="204"/>
      </rPr>
      <t/>
    </r>
  </si>
  <si>
    <t>FDTW71KXE6F</t>
  </si>
  <si>
    <r>
      <t>FDTW90KXE6F</t>
    </r>
    <r>
      <rPr>
        <b/>
        <sz val="8"/>
        <rFont val="Arial Cyr"/>
        <charset val="204"/>
      </rPr>
      <t/>
    </r>
  </si>
  <si>
    <r>
      <t>FDTW112KXE6F</t>
    </r>
    <r>
      <rPr>
        <b/>
        <sz val="8"/>
        <rFont val="Arial Cyr"/>
        <charset val="204"/>
      </rPr>
      <t/>
    </r>
  </si>
  <si>
    <t>Канальный тип</t>
  </si>
  <si>
    <t>SRC40ZSX-S</t>
  </si>
  <si>
    <t xml:space="preserve">FDT40ZSX-S  </t>
  </si>
  <si>
    <t>FDF100VS</t>
  </si>
  <si>
    <t xml:space="preserve">FDF100VN </t>
  </si>
  <si>
    <t xml:space="preserve">FDF125VN </t>
  </si>
  <si>
    <t>FDF125VS</t>
  </si>
  <si>
    <t>Micro Inverter</t>
  </si>
  <si>
    <t>Hyper Inverter</t>
  </si>
  <si>
    <t>Standard Inverter</t>
  </si>
  <si>
    <t>Производительность    (кВт)</t>
  </si>
  <si>
    <t>FDE40ZSX-S</t>
  </si>
  <si>
    <t>FDE50ZSX-S</t>
  </si>
  <si>
    <t>FDE60ZSX-S</t>
  </si>
  <si>
    <t>FDE71VNP</t>
  </si>
  <si>
    <t>FDE71VNX</t>
  </si>
  <si>
    <t>FDE90VNP</t>
  </si>
  <si>
    <t>FDE100VNP</t>
  </si>
  <si>
    <t>FDE100VNX</t>
  </si>
  <si>
    <t>FDE100VSX</t>
  </si>
  <si>
    <t>FDE125VNX</t>
  </si>
  <si>
    <t>FDE125VSX</t>
  </si>
  <si>
    <t>FDE140VNX</t>
  </si>
  <si>
    <t>FDE140VSX</t>
  </si>
  <si>
    <t>SKM20ZSP-S</t>
  </si>
  <si>
    <t>SKM25ZSP-S</t>
  </si>
  <si>
    <t>SKM35ZSP-S</t>
  </si>
  <si>
    <t>FDUM40ZSX-S</t>
  </si>
  <si>
    <t>TS-PSA-3AW-E</t>
  </si>
  <si>
    <t>DIS-540-3</t>
  </si>
  <si>
    <t>DOS-2A-3-R</t>
  </si>
  <si>
    <t>DOS-3A-3-R</t>
  </si>
  <si>
    <t>UT-BAT1EF</t>
  </si>
  <si>
    <t>UT-BAT2EF</t>
  </si>
  <si>
    <t>FDK90KXZE1</t>
  </si>
  <si>
    <t>FDE36KXZE1</t>
  </si>
  <si>
    <t>FDE45KXZE1</t>
  </si>
  <si>
    <t>FDE56KXZE1</t>
  </si>
  <si>
    <t>FDE71KXZE1</t>
  </si>
  <si>
    <t>FDE112KXZE1</t>
  </si>
  <si>
    <t>FDE140KXZE1</t>
  </si>
  <si>
    <t>T-PSAE-5AW-E</t>
  </si>
  <si>
    <t>RCH-E3</t>
  </si>
  <si>
    <t>RCN-KIT4-E2</t>
  </si>
  <si>
    <t>RCN-K-E2</t>
  </si>
  <si>
    <t>RCN-K71-E2</t>
  </si>
  <si>
    <t>RCN-TS-E2</t>
  </si>
  <si>
    <t>RCN-TW-E2</t>
  </si>
  <si>
    <t>RCN-FW-E2</t>
  </si>
  <si>
    <r>
      <t>SC-SL1N-E</t>
    </r>
    <r>
      <rPr>
        <b/>
        <sz val="10"/>
        <color indexed="8"/>
        <rFont val="Arial"/>
        <family val="2"/>
        <charset val="204"/>
      </rPr>
      <t/>
    </r>
  </si>
  <si>
    <t>SC-SL2NA-E</t>
  </si>
  <si>
    <t>SC-SL4-AE</t>
  </si>
  <si>
    <t>SC-SL4-BE</t>
  </si>
  <si>
    <t>MH-AC-MBS-48</t>
  </si>
  <si>
    <t>MH-AC-MBS-128</t>
  </si>
  <si>
    <t>MH-AC-KNX-48</t>
  </si>
  <si>
    <t>MH-AC-KNX-128</t>
  </si>
  <si>
    <t>DIS-22-1G</t>
  </si>
  <si>
    <r>
      <t>DIS-180-1G</t>
    </r>
    <r>
      <rPr>
        <sz val="10"/>
        <rFont val="Arial Cyr"/>
        <charset val="204"/>
      </rPr>
      <t/>
    </r>
  </si>
  <si>
    <t>DIS-371-1G</t>
  </si>
  <si>
    <t>DIS-22-1RG</t>
  </si>
  <si>
    <r>
      <t>DIS-180-1RG</t>
    </r>
    <r>
      <rPr>
        <sz val="10"/>
        <rFont val="Arial Cyr"/>
        <charset val="204"/>
      </rPr>
      <t/>
    </r>
  </si>
  <si>
    <t>DIS-540-2RG</t>
  </si>
  <si>
    <t>DOS-3A-3</t>
  </si>
  <si>
    <t>HEAD4-22-1G</t>
  </si>
  <si>
    <t>HEAD6-180-1G</t>
  </si>
  <si>
    <t>HEAD8-371-2</t>
  </si>
  <si>
    <t>HEAD8-540-3</t>
  </si>
  <si>
    <t>PFD1804-E</t>
  </si>
  <si>
    <t>PFD2804-E</t>
  </si>
  <si>
    <t>PFD1124X4-E</t>
  </si>
  <si>
    <t>EEVKIT6-EС</t>
  </si>
  <si>
    <t>EEV6-71-E</t>
  </si>
  <si>
    <t>EEV6-160-E</t>
  </si>
  <si>
    <t>EEV6-280-E</t>
  </si>
  <si>
    <t>SC-ADNA-E</t>
  </si>
  <si>
    <t>SC-GIFN-E</t>
  </si>
  <si>
    <r>
      <t>MH-RC-MBS-1</t>
    </r>
    <r>
      <rPr>
        <b/>
        <sz val="10"/>
        <color indexed="8"/>
        <rFont val="Arial"/>
        <family val="2"/>
        <charset val="204"/>
      </rPr>
      <t/>
    </r>
  </si>
  <si>
    <t>MH-RC-KNX-1i</t>
  </si>
  <si>
    <t>UM-FL1EF</t>
  </si>
  <si>
    <t>UM-FL2EF</t>
  </si>
  <si>
    <t>UM-FL3EF</t>
  </si>
  <si>
    <t>DIS-WA1G</t>
  </si>
  <si>
    <t>DIS-TA1G</t>
  </si>
  <si>
    <t>DIS-TB1G</t>
  </si>
  <si>
    <t>LB-T-5W-E</t>
  </si>
  <si>
    <t>TC-OAS-E</t>
  </si>
  <si>
    <t>TC-OAD-E</t>
  </si>
  <si>
    <t>TW-PSA-26W-E</t>
  </si>
  <si>
    <t>TW-PSA-46W-E</t>
  </si>
  <si>
    <t>TQ-PSA-15W-E</t>
  </si>
  <si>
    <t>TQ-PSB-15W-E</t>
  </si>
  <si>
    <t>Проводной упрощенный ПДУ, для гостиниц</t>
  </si>
  <si>
    <t>Проводной универсальный ПДУ, 5 режимов скорости вентилятора</t>
  </si>
  <si>
    <t>Проводной ПДУ, touch-screen, улучшенный интерфейс, русский язык</t>
  </si>
  <si>
    <t>Набор беспроводного ПДУ для блоков кассетного типа FDT-G</t>
  </si>
  <si>
    <t>Набор беспроводного ПДУ для блоков кассетного типа FDTC</t>
  </si>
  <si>
    <t>Набор универсального ИК ПДУ + корпусной датчик приема для настенного монтажа</t>
  </si>
  <si>
    <t>ИК пульт + встраиваемый в блок ИК ресивер для настенных FDK22-56KXZ</t>
  </si>
  <si>
    <t>ИК пульт + встраиваемый в блок ИК ресивер для настенных FDK71-90KXZ</t>
  </si>
  <si>
    <t>ИК пульт + встраиваемый в блок ИК ресивер для блоков потолочного типа FDE-KXZ</t>
  </si>
  <si>
    <t>Новый ИК пульт + встраиваемый в блок ИК ресивер для блоков FDTS</t>
  </si>
  <si>
    <t>ИК пульт + встраиваемый в блок ИК ресивер для блоков кассетного типа FDTW</t>
  </si>
  <si>
    <t xml:space="preserve">ИК пульт + встраиваемый в блок ИК ресивер для напольных блоков типа FDFW </t>
  </si>
  <si>
    <t>Центральная консоль управления до 64 блоков с недельным таймером</t>
  </si>
  <si>
    <t>Консоль вкл/выкл до 16 блоков или групп блоков</t>
  </si>
  <si>
    <t>Центральная консоль, цветной PGD (тач-скрин), индивидуальное управление до 128 блоков</t>
  </si>
  <si>
    <t>Центральная консоль, цветной PGD (тач-скрин), до 128 блоков, функция учета электроэнергии</t>
  </si>
  <si>
    <t xml:space="preserve">Описание                                  </t>
  </si>
  <si>
    <t>Шлюз для подключения SUPERLINK I и II к сети MODBUS RTU, до 48 блоков</t>
  </si>
  <si>
    <t>Шлюз для подключения SUPERLINK II к сети MODBUS RTU, до 128 блоков</t>
  </si>
  <si>
    <t>Шлюз для подключения SUPERLINK I и II к сети KNX/EIB, до 48 блоков</t>
  </si>
  <si>
    <t>Шлюз для подключения SUPERLINK II к сети KNX/EIB, до 128 блоков</t>
  </si>
  <si>
    <t>Набор разветвителей на 2 трубы (2,2 кВт ≤ x ≤ 18,0 кВт)</t>
  </si>
  <si>
    <t xml:space="preserve">Набор разветвителей на 2 трубы (более 54,0 кВт)     </t>
  </si>
  <si>
    <t>Набор разветвителей на 3 трубы (2,2 кВт ≤ x ≤ 18,0 кВт)</t>
  </si>
  <si>
    <t>Набор разветвителей на 3 трубы (более 54,0 кВт)</t>
  </si>
  <si>
    <t>Набор разветвителей на 3 трубы (37,2 кВт ≤ x ≤ 54,0 кВт)</t>
  </si>
  <si>
    <t>Набор разветвителей на 3 трубы (18,1 кВт ≤ x ≤ 37,1 кВт)</t>
  </si>
  <si>
    <t>Набор разветвителей на 2 трубы (37,2 кВт ≤ x ≤ 54,0 кВт)</t>
  </si>
  <si>
    <t>Набор разветвителей на 2 трубы (18,1 кВт ≤ x ≤ 37,1 кВт)</t>
  </si>
  <si>
    <t>Набор разветвителей для объединения 2 наружных блоков KXZ (2 трубы)</t>
  </si>
  <si>
    <t>Набор разветвителей для объединения 3 наружных блоков KXZ (2 трубы)</t>
  </si>
  <si>
    <t>Набор коллекторов (макс. 6 портов, на 2 трубы)</t>
  </si>
  <si>
    <t>Набор коллекторов (макс. 4 порта, на 2 трубы)</t>
  </si>
  <si>
    <t>Набор коллекторов (макс. 8 портов, на 2 трубы)</t>
  </si>
  <si>
    <t>Контроллер разделения потока до 11,2 кВт (1 порт)</t>
  </si>
  <si>
    <t>Контроллер разделения потока до 18,0 кВт (1 порт)</t>
  </si>
  <si>
    <t>Контроллер разделения потока до 28,0 кВт (1 порт)</t>
  </si>
  <si>
    <t>Блок управления - подчиненный, 5 термисторов</t>
  </si>
  <si>
    <t>Комплект для удлинения проводки при подключении PFD, до 15 м</t>
  </si>
  <si>
    <t>Групповой контроллер разделения потока (4 порта), до 37,1 кВт общая / 9,0 кВт на 1 порта</t>
  </si>
  <si>
    <t>Сетевой адаптер связи PAC-кондиционера с системой управления</t>
  </si>
  <si>
    <t>Сетевой адаптер связи для систем RAC</t>
  </si>
  <si>
    <t>Набор для подключения стороннего оборудования к системе Superlink II</t>
  </si>
  <si>
    <t>Устройство удаленного управления кондиц. RAC через Internet / WiFi</t>
  </si>
  <si>
    <t>Адаптер для подключения 1 кондиционера RAC/PAC к сети MODBUS RTU*</t>
  </si>
  <si>
    <t>Адаптер для подключения 1 кондиционера RAC/PAC к сети KNX/EIB*</t>
  </si>
  <si>
    <t>Адаптер для подключения 1 кондиционера RAC/PAC к беспр.сети EnOcean, 868 МГц, Европа*</t>
  </si>
  <si>
    <t>Фильтр воздушный для FDUH</t>
  </si>
  <si>
    <t>Фильтр воздушный для FDUT</t>
  </si>
  <si>
    <t>Фильтр воздушный для FDUT45_56</t>
  </si>
  <si>
    <t>Фильтр воздушный для FDUT71</t>
  </si>
  <si>
    <t>Выносной температурный датчик для канальных кондиционеров</t>
  </si>
  <si>
    <t>Разветвитель системы V-multi, двойной малый</t>
  </si>
  <si>
    <t>Разветвитель системы V-multi, двойной большой</t>
  </si>
  <si>
    <t>Разветвитель системы V-multi, тройной малый</t>
  </si>
  <si>
    <t>Разветвитель системы V-multi, тройной большой</t>
  </si>
  <si>
    <t>Пленум-вставка для притока свежего воздуха для кассетных блоков FDTC</t>
  </si>
  <si>
    <t>Набор фланцев для пленума TC-OAS-E</t>
  </si>
  <si>
    <t xml:space="preserve">Панель для 2-х поточных кассетных блоков серии FDTW28-71 </t>
  </si>
  <si>
    <t xml:space="preserve">Панель для 2-х поточных кассетных блоков серии FDTW90-140 </t>
  </si>
  <si>
    <t>Стандратная панель для однопоточных кассетных блоков серии FDTQ</t>
  </si>
  <si>
    <t xml:space="preserve">Широкая панель для однопоточных кассетных блоков серии FDTQ </t>
  </si>
  <si>
    <t xml:space="preserve">Панель для однопоточных, улльтратонких кассетных блоков серии FDTS45-71 </t>
  </si>
  <si>
    <t>Производительность       (кВт)</t>
  </si>
  <si>
    <t>SC-WBGW256</t>
  </si>
  <si>
    <t>SC-LGWNB</t>
  </si>
  <si>
    <t>Lonworks интерфейс до 96 блоков, функция учета электроэнергии</t>
  </si>
  <si>
    <t>Универсальный интерфейс WEB &amp; BacNet до 256 блоков, функция учета электроэнергии</t>
  </si>
  <si>
    <t>AM-MHI-01</t>
  </si>
  <si>
    <t xml:space="preserve">Фильтр воздушный для FDUM100-140VF / FDUM112-160KX </t>
  </si>
  <si>
    <t xml:space="preserve">Фильтр воздушный для FDUM60-71VF / FDUM71-90KX </t>
  </si>
  <si>
    <t xml:space="preserve">Фильтр воздушный для FDUM40-50VF / FDUM22-56KX </t>
  </si>
  <si>
    <t>Пленум для FDUT22-36 (увеличение статического давления)</t>
  </si>
  <si>
    <t>Пленум для FDUT45-56 (увеличение статического давления)</t>
  </si>
  <si>
    <t>Набор разветвителей для объединения 2 наружных блоков KXZ (3 трубы)</t>
  </si>
  <si>
    <t>Набор разветвителей для объединения 3 наружных блоков KXZ (3 трубы)</t>
  </si>
  <si>
    <t>SRC35ZSX-S</t>
  </si>
  <si>
    <t>SAF150E6</t>
  </si>
  <si>
    <t>SAF250E6</t>
  </si>
  <si>
    <t>SAF350E6</t>
  </si>
  <si>
    <t>SAF500E6</t>
  </si>
  <si>
    <t>SAF800E6</t>
  </si>
  <si>
    <t>SAF1000E6</t>
  </si>
  <si>
    <t>SAF150E7</t>
  </si>
  <si>
    <t>SAF250E7</t>
  </si>
  <si>
    <t>SAF350E7</t>
  </si>
  <si>
    <t>SAF500E7</t>
  </si>
  <si>
    <t>SAF800E7</t>
  </si>
  <si>
    <t>SAF1000E7</t>
  </si>
  <si>
    <t>ВЕНТИЛЯЦИОННЫЕ УСТАНОВКИ С РЕКУПЕРАТОРОМ, СЕРИЯ SAF</t>
  </si>
  <si>
    <t>21 - 27</t>
  </si>
  <si>
    <t>22 - 31</t>
  </si>
  <si>
    <t>23 - 33</t>
  </si>
  <si>
    <t>26 - 34</t>
  </si>
  <si>
    <t>SAF-DX250E6</t>
  </si>
  <si>
    <t>2,0 кВт</t>
  </si>
  <si>
    <t>1,8 кВт</t>
  </si>
  <si>
    <t>SAF-DX350E6</t>
  </si>
  <si>
    <t>2,8 кВт</t>
  </si>
  <si>
    <t>2,2 кВт</t>
  </si>
  <si>
    <t>SAF-DX500E6</t>
  </si>
  <si>
    <t>3,6 кВт</t>
  </si>
  <si>
    <t>SAF-DX800E6</t>
  </si>
  <si>
    <t>5,6 кВт</t>
  </si>
  <si>
    <t>4,5 кВт</t>
  </si>
  <si>
    <t>SAF-DX1000E6</t>
  </si>
  <si>
    <t>6,3 кВт</t>
  </si>
  <si>
    <r>
      <t xml:space="preserve">ВОЗДУШНЫЕ ТЕПЛОВЫЕ НАСОСЫ, </t>
    </r>
    <r>
      <rPr>
        <sz val="12"/>
        <color rgb="FFFF0000"/>
        <rFont val="Arial Black"/>
        <family val="2"/>
        <charset val="204"/>
      </rPr>
      <t>СЕРИЯ A2W</t>
    </r>
  </si>
  <si>
    <r>
      <t xml:space="preserve">ВОЗДУШНЫЕ ТЕПЛОВЫЕ НАСОСЫ, </t>
    </r>
    <r>
      <rPr>
        <sz val="12"/>
        <color rgb="FFFF0000"/>
        <rFont val="Arial Black"/>
        <family val="2"/>
        <charset val="204"/>
      </rPr>
      <t>СЕРИЯ Q-ton</t>
    </r>
  </si>
  <si>
    <t>ТЕПЛООБМЕННИК ОХЛ. / НАГРЕВА ВОЗДУХА ДЛЯ ПВУ СЕРИИ "SAF"</t>
  </si>
  <si>
    <t>FDUT15KXE6F-E</t>
  </si>
  <si>
    <t>FDUT22KXE6F-E</t>
  </si>
  <si>
    <t>FDUT28KXE6F-E</t>
  </si>
  <si>
    <t>FDUT36KXE6F-E</t>
  </si>
  <si>
    <t>FDUT45KXE6F-E</t>
  </si>
  <si>
    <t>FDUT56KXE6F-E</t>
  </si>
  <si>
    <t>FDUT71KXE6F-E</t>
  </si>
  <si>
    <t>FDU224KXZE1</t>
  </si>
  <si>
    <t>FDU280KXZE1</t>
  </si>
  <si>
    <t>PFD4-15WR-E</t>
  </si>
  <si>
    <t>SC-BIKN2-E</t>
  </si>
  <si>
    <t>AZEZ6MHIAM01S3V</t>
  </si>
  <si>
    <t>AZEZ6MHIAM01M4V</t>
  </si>
  <si>
    <t>AZEZ6MHIAM01L5V</t>
  </si>
  <si>
    <t>AZCE6BLUEFACECN</t>
  </si>
  <si>
    <t>AZCE6BLUEFACECB</t>
  </si>
  <si>
    <t>AZCE6THINKCN</t>
  </si>
  <si>
    <t>AZCE6THINKCB</t>
  </si>
  <si>
    <t>AZCE6THINKRN</t>
  </si>
  <si>
    <t>AZCE6THINKRB</t>
  </si>
  <si>
    <t>AZCE6LITECN</t>
  </si>
  <si>
    <t>AZCE6LITECB</t>
  </si>
  <si>
    <t>AZCE6LITERN</t>
  </si>
  <si>
    <t>AZCE6LITERB</t>
  </si>
  <si>
    <t>AZX6WEBSCLOUDC</t>
  </si>
  <si>
    <t>AZX6WEBSCLOUDR</t>
  </si>
  <si>
    <t>AZX6CSMASTERSB</t>
  </si>
  <si>
    <t>AZX6CSMASTERSG</t>
  </si>
  <si>
    <t>AZXKNXGTWAY</t>
  </si>
  <si>
    <t>AZCE6OUTPUT8</t>
  </si>
  <si>
    <t>AZCEZMHPR01S</t>
  </si>
  <si>
    <t>AZCEZMHPR01M</t>
  </si>
  <si>
    <t>AZCEZMHPR01L</t>
  </si>
  <si>
    <t>АВТОМАТИЧЕСКИЕ ПЛЕНУМЫ ДЛЯ КАНАЛЬНЫХ КОНДИЦИОНЕРОВ MHI</t>
  </si>
  <si>
    <t>Пленум регулирования темп. для FDUM40-50 VF / FDUM22-56KXE6F (до 3-х комнат / зон)</t>
  </si>
  <si>
    <t>Пленум регулирования темп. для  FDUM60-71VF / FDUM71-90KXE6F (до 4-х комнат / зон)</t>
  </si>
  <si>
    <t>ПЛЕНУМЫ С БЛОКОМ УПРАВЛЕНИЯ И АВТОМАТИЧЕСКИМИ ЗАСЛОНКАМИ ДЛЯ КРУГЛЫХ ВОЗДУХОВОДОВ</t>
  </si>
  <si>
    <t xml:space="preserve">Проводной настенный пульт управления серии Think / черный / </t>
  </si>
  <si>
    <t xml:space="preserve">Беспроводной настенный пульт управления серии Think / белый / </t>
  </si>
  <si>
    <t xml:space="preserve">Беспроводной настенный пульт управления серии Think / черный / </t>
  </si>
  <si>
    <t xml:space="preserve">Проводной пульт управления серии Think / белый / </t>
  </si>
  <si>
    <t xml:space="preserve">Проводной (главный) настенный пульт управления серии Blueface / белый / </t>
  </si>
  <si>
    <t xml:space="preserve">Проводной (главный) настенный пульт управления серии Blueface / черный / </t>
  </si>
  <si>
    <t xml:space="preserve">Проводной настенный пульт управления серии Lite / черный / </t>
  </si>
  <si>
    <t xml:space="preserve">Проводной пульт управления серии Lite / белый / </t>
  </si>
  <si>
    <t xml:space="preserve">Беспроводной настенный пульт управления серии Lite / черный / </t>
  </si>
  <si>
    <t xml:space="preserve">Беспроводной настенный пульт управления серии Lite / белый / </t>
  </si>
  <si>
    <t xml:space="preserve">ИНДИВИДУАЛЬНЫЕ ПУЛЬТЫ УПРАВЛЕНИЯ </t>
  </si>
  <si>
    <t xml:space="preserve">АКСЕССУАРЫ ДЛЯ ИНТЕГРАЦИИ И УПРАВЛЕНИЯ </t>
  </si>
  <si>
    <t>WEB-интерфейс (Wi-Fi) для управления через "Облако"</t>
  </si>
  <si>
    <t>Проводной WEB-интерфейс (Ethernet) для управления через "Облако"</t>
  </si>
  <si>
    <t>Пульт управления SuperMaster / белый /</t>
  </si>
  <si>
    <t>Пульт управления SuperMaster / серый /</t>
  </si>
  <si>
    <t>Шлюз для интеграции по протоколу KNX</t>
  </si>
  <si>
    <t>Модуль контроля дополнительных нагревательных элементов</t>
  </si>
  <si>
    <t>Возвратный пленум для FDUM40-50VF / FDUM22-56KXE6F, Ø 1x250 мм</t>
  </si>
  <si>
    <t>Возвратный пленум для FDUM60-71VF / FDUM71-90KXE6F, Ø 2x250 мм</t>
  </si>
  <si>
    <t>Возвратный пленум для FDUM100-140VF / FDUM112-160KXE6F, Ø 4x250 мм</t>
  </si>
  <si>
    <t>Пленум регулирования темп. для  FDUM100-140VF / FDUM112-160KXE6F (до 5-ти комнат / зон)</t>
  </si>
  <si>
    <t>ДОПОЛНИТЕЛЬНЫЕ АКСЕССУАРЫ ДЛЯ МОНТАЖА И ПОДКЛЮЧЕНИЙ</t>
  </si>
  <si>
    <r>
      <rPr>
        <b/>
        <sz val="10"/>
        <rFont val="Bahnschrift"/>
        <family val="2"/>
        <charset val="204"/>
      </rPr>
      <t xml:space="preserve">Класс энергосбер. </t>
    </r>
    <r>
      <rPr>
        <sz val="10"/>
        <rFont val="Bahnschrift"/>
        <family val="2"/>
        <charset val="204"/>
      </rPr>
      <t>охлажд./обогрев</t>
    </r>
  </si>
  <si>
    <r>
      <rPr>
        <b/>
        <sz val="10"/>
        <rFont val="Bahnschrift"/>
        <family val="2"/>
        <charset val="204"/>
      </rPr>
      <t xml:space="preserve">Длина трассы / перепад высот </t>
    </r>
    <r>
      <rPr>
        <sz val="10"/>
        <rFont val="Bahnschrift"/>
        <family val="2"/>
        <charset val="204"/>
      </rPr>
      <t>(до…), м</t>
    </r>
  </si>
  <si>
    <t>Уровень шума, дБ(А)</t>
  </si>
  <si>
    <t>&lt; СКИДКА ДЛЯ КАТЕГОРИИ-1 (RAC+PAC)</t>
  </si>
  <si>
    <t xml:space="preserve"> • EER класс "А"  • Дополнительные фильтры: SRK20~45 - опция; SRK63~71 - антиаллергенный + дезодорирующий </t>
  </si>
  <si>
    <t>SRK20ZS-W</t>
  </si>
  <si>
    <t>SRK25ZS-W</t>
  </si>
  <si>
    <t>SRK35ZS-W</t>
  </si>
  <si>
    <t>SRK50ZS-W</t>
  </si>
  <si>
    <t>SRK25ZS-WT</t>
  </si>
  <si>
    <t>SRK25ZS-WB</t>
  </si>
  <si>
    <t>SRK20ZS-WT</t>
  </si>
  <si>
    <t>SRK20ZS-WB</t>
  </si>
  <si>
    <t>SRK35ZS-WT</t>
  </si>
  <si>
    <t>SRK35ZS-WB</t>
  </si>
  <si>
    <t>SRK50ZS-WT</t>
  </si>
  <si>
    <t>SRK50ZS-WB</t>
  </si>
  <si>
    <t>SRK63ZR-W</t>
  </si>
  <si>
    <t>SRK71ZR-W</t>
  </si>
  <si>
    <t>SRK80ZR-W</t>
  </si>
  <si>
    <t>* Кондиционеры могут поставляться на фреоне R32 (версия наружного блока SRC . . ZS-W, под заказ)</t>
  </si>
  <si>
    <r>
      <t xml:space="preserve">SP-PC-FL2 </t>
    </r>
    <r>
      <rPr>
        <sz val="9"/>
        <rFont val="Arial"/>
        <family val="2"/>
        <charset val="204"/>
      </rPr>
      <t>(компл. фотокаталитических дезодор-щих фильтров SRK20~45, SKM20~35 - 2 ед.)</t>
    </r>
  </si>
  <si>
    <t xml:space="preserve"> • Высокий EER &amp; SEER  • Антиаллергенная система очистки • Доп. фильтры: антиаллергенный + дезодорирующий </t>
  </si>
  <si>
    <t xml:space="preserve"> • Высочайший EER &amp; SEER  • Датчик активности • Автоматическая фронтальная панель • Антиаллергенная система</t>
  </si>
  <si>
    <t>* Кондиционеры SRK63~80 могут поставляться на фреоне R32 (версия наружного блока SRC . . ZR-W, под заказ)</t>
  </si>
  <si>
    <t>SRK20ZSX-W</t>
  </si>
  <si>
    <t>SRK25ZSX-W</t>
  </si>
  <si>
    <t>SRK35ZSX-W</t>
  </si>
  <si>
    <t>SRK50ZSX-W</t>
  </si>
  <si>
    <t>SRK60ZSX-W</t>
  </si>
  <si>
    <t>SRK20ZSX-WT</t>
  </si>
  <si>
    <t>SRK20ZSX-WB</t>
  </si>
  <si>
    <t>SRK25ZSX-WT</t>
  </si>
  <si>
    <t>SRK25ZSX-WB</t>
  </si>
  <si>
    <t>SRK35ZSX-WT</t>
  </si>
  <si>
    <t>SRK35ZSX-WB</t>
  </si>
  <si>
    <t>SRK50ZSX-WT</t>
  </si>
  <si>
    <t>SRK50ZSX-WB</t>
  </si>
  <si>
    <t>SRK60ZSX-WT</t>
  </si>
  <si>
    <t>SRK60ZSX-WB</t>
  </si>
  <si>
    <t>* Кондиционеры могут поставляться на фреоне R32 (версия наружного блока SRC . . ZSX-W, под заказ)</t>
  </si>
  <si>
    <t>&lt; СКИДКА ДЛЯ КАТЕГОРИИ-2 (АКСЕССУАРЫ)</t>
  </si>
  <si>
    <t>RCN-TC-5AW-E2</t>
  </si>
  <si>
    <t>TC-PSA-5AW-E</t>
  </si>
  <si>
    <t>FDTC25VG</t>
  </si>
  <si>
    <t>FDTC40VH</t>
  </si>
  <si>
    <t>FDTC50VH</t>
  </si>
  <si>
    <t>FDTC60VH</t>
  </si>
  <si>
    <t>* Кондиционеры FDTC40~60 могут поставляться на фреоне R32 (версия наружного блока SRC . . ZSX-W, под заказ)</t>
  </si>
  <si>
    <t>FDTC35VG</t>
  </si>
  <si>
    <r>
      <t xml:space="preserve">Мульти-сплит системы свободной компоновки                   </t>
    </r>
    <r>
      <rPr>
        <b/>
        <sz val="11"/>
        <color rgb="FF66FFFF"/>
        <rFont val="Arial"/>
        <family val="2"/>
        <charset val="204"/>
      </rPr>
      <t>SCM MULTI</t>
    </r>
    <r>
      <rPr>
        <b/>
        <sz val="11"/>
        <color theme="0"/>
        <rFont val="Arial"/>
        <family val="2"/>
        <charset val="204"/>
      </rPr>
      <t xml:space="preserve"> (DC-Inverter, холод/тепло)</t>
    </r>
  </si>
  <si>
    <t>до 25</t>
  </si>
  <si>
    <r>
      <t xml:space="preserve">Розничная  цена 2019        </t>
    </r>
    <r>
      <rPr>
        <b/>
        <sz val="10"/>
        <color theme="1"/>
        <rFont val="Bahnschrift"/>
        <family val="2"/>
        <charset val="204"/>
      </rPr>
      <t>(EUR)</t>
    </r>
  </si>
  <si>
    <t xml:space="preserve"> • Фильтр общего назначение с защитой от плесени в комплекте  • Специальные фильтры: дополнительная опция</t>
  </si>
  <si>
    <t>* Существуют ограничения по подключению комбинации внутренних блоков в кол-ве менее 4 ед. на наружные блоки SCM100~125 (см. мануал).</t>
  </si>
  <si>
    <r>
      <t xml:space="preserve">Настенные сплит-системы серии                     </t>
    </r>
    <r>
      <rPr>
        <b/>
        <sz val="11"/>
        <color rgb="FF00FFFF"/>
        <rFont val="Arial"/>
        <family val="2"/>
        <charset val="204"/>
      </rPr>
      <t xml:space="preserve">PREMIUM Inverter    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(SRK-ZS-WT, SRK-ZS-WB; холод/тепло) </t>
    </r>
  </si>
  <si>
    <r>
      <t xml:space="preserve">Настенные сплит-системы </t>
    </r>
    <r>
      <rPr>
        <b/>
        <sz val="11"/>
        <color rgb="FF66FFFF"/>
        <rFont val="Arial"/>
        <family val="2"/>
        <charset val="204"/>
      </rPr>
      <t xml:space="preserve">PREMIUM Inverter                                 </t>
    </r>
    <r>
      <rPr>
        <b/>
        <sz val="10"/>
        <color theme="0"/>
        <rFont val="Arial"/>
        <family val="2"/>
        <charset val="204"/>
      </rPr>
      <t xml:space="preserve">(Серия SRK-ZS-W; холод/тепло) </t>
    </r>
  </si>
  <si>
    <r>
      <rPr>
        <b/>
        <sz val="10.5"/>
        <color theme="0"/>
        <rFont val="Arial"/>
        <family val="2"/>
        <charset val="204"/>
      </rPr>
      <t xml:space="preserve">Настенные сплит-системы                                                                                     </t>
    </r>
    <r>
      <rPr>
        <b/>
        <sz val="10.5"/>
        <color rgb="FF00FFFF"/>
        <rFont val="Arial"/>
        <family val="2"/>
        <charset val="204"/>
      </rPr>
      <t>STANDARD Inverter</t>
    </r>
    <r>
      <rPr>
        <b/>
        <sz val="10.5"/>
        <color theme="0"/>
        <rFont val="Arial"/>
        <family val="2"/>
        <charset val="204"/>
      </rPr>
      <t xml:space="preserve"> </t>
    </r>
    <r>
      <rPr>
        <b/>
        <sz val="11"/>
        <color theme="0"/>
        <rFont val="Arial"/>
        <family val="2"/>
        <charset val="204"/>
      </rPr>
      <t xml:space="preserve">                                                                                       </t>
    </r>
    <r>
      <rPr>
        <b/>
        <sz val="10"/>
        <color theme="0"/>
        <rFont val="Arial"/>
        <family val="2"/>
        <charset val="204"/>
      </rPr>
      <t xml:space="preserve">(Серия SRK-ZSPR-S; холод/тепло) </t>
    </r>
  </si>
  <si>
    <r>
      <t xml:space="preserve">Настенные сплит-системы </t>
    </r>
    <r>
      <rPr>
        <b/>
        <sz val="11"/>
        <color rgb="FF66FFFF"/>
        <rFont val="Arial"/>
        <family val="2"/>
        <charset val="204"/>
      </rPr>
      <t xml:space="preserve">POWER Inverter                                 </t>
    </r>
    <r>
      <rPr>
        <b/>
        <sz val="10"/>
        <color theme="0"/>
        <rFont val="Arial"/>
        <family val="2"/>
        <charset val="204"/>
      </rPr>
      <t xml:space="preserve">(Серия SRK-ZR-W; холод/тепло) </t>
    </r>
  </si>
  <si>
    <r>
      <t xml:space="preserve">Настенные сплит-системы </t>
    </r>
    <r>
      <rPr>
        <b/>
        <sz val="11"/>
        <color rgb="FF00FFFF"/>
        <rFont val="Arial"/>
        <family val="2"/>
        <charset val="204"/>
      </rPr>
      <t xml:space="preserve">DELUXE Inverter                                </t>
    </r>
    <r>
      <rPr>
        <b/>
        <sz val="11"/>
        <color theme="0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(Серия SRK-ZSX-W; холод/тепло) </t>
    </r>
  </si>
  <si>
    <r>
      <t xml:space="preserve">Настенные сплит-системы серии                     </t>
    </r>
    <r>
      <rPr>
        <b/>
        <sz val="11"/>
        <color rgb="FF00FFFF"/>
        <rFont val="Arial"/>
        <family val="2"/>
        <charset val="204"/>
      </rPr>
      <t xml:space="preserve">DELUXE Inverter   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(SRK-ZSX-WT / SRK-ZSX-WB; холод/тепло) </t>
    </r>
  </si>
  <si>
    <r>
      <t xml:space="preserve">Канальные сплит-системы </t>
    </r>
    <r>
      <rPr>
        <b/>
        <sz val="11"/>
        <color rgb="FF66FFFF"/>
        <rFont val="Arial Cyr"/>
        <charset val="204"/>
      </rPr>
      <t>SRR HYPER Inverter</t>
    </r>
    <r>
      <rPr>
        <b/>
        <sz val="11"/>
        <color theme="0"/>
        <rFont val="Arial Cyr"/>
        <family val="2"/>
        <charset val="204"/>
      </rPr>
      <t xml:space="preserve">                                               </t>
    </r>
    <r>
      <rPr>
        <b/>
        <sz val="10"/>
        <color theme="0"/>
        <rFont val="Arial Cyr"/>
        <charset val="204"/>
      </rPr>
      <t xml:space="preserve">(Серия SRR-ZMX-S, SRR-ZSX-S; холод/тепло) </t>
    </r>
  </si>
  <si>
    <r>
      <t xml:space="preserve">Кассетные сплит-системы </t>
    </r>
    <r>
      <rPr>
        <b/>
        <sz val="11"/>
        <color rgb="FF00FFFF"/>
        <rFont val="Arial Cyr"/>
        <charset val="204"/>
      </rPr>
      <t xml:space="preserve">FDTC HYPER Inverter      </t>
    </r>
    <r>
      <rPr>
        <b/>
        <sz val="11"/>
        <color theme="0"/>
        <rFont val="Arial Cyr"/>
        <family val="2"/>
        <charset val="204"/>
      </rPr>
      <t xml:space="preserve">                                         </t>
    </r>
    <r>
      <rPr>
        <b/>
        <sz val="10"/>
        <color theme="0"/>
        <rFont val="Arial Cyr"/>
        <charset val="204"/>
      </rPr>
      <t xml:space="preserve">(Серия FDTC-VG, FDTC-VH холод/тепло) </t>
    </r>
  </si>
  <si>
    <t>SRK20ZS-WT  /  SRK20ZS-WB</t>
  </si>
  <si>
    <t>SRK25ZS-WT  /  SRK25ZS-WB</t>
  </si>
  <si>
    <t>SRK35ZS-WT  /  SRK35ZS-WB</t>
  </si>
  <si>
    <t>SRK50ZS-WT  /  SRK50ZS-WB</t>
  </si>
  <si>
    <t xml:space="preserve"> • Датчик активности • Автоматическая фронтальная панель • Жалюзи 3D AUTO • Антиаллергенная система очистки</t>
  </si>
  <si>
    <t xml:space="preserve"> • Автоматические жалюзи 3D AUTO  • Антиаллергенная система очистки • Фильтры: антиаллергенный + дезодорирующий </t>
  </si>
  <si>
    <t>SRK20ZSX-WT / SRK20ZSX-WB</t>
  </si>
  <si>
    <t>SRK25ZSX-WT / SRK25ZSX-WB</t>
  </si>
  <si>
    <t>SRK35ZSX-WT / SRK35ZSX-WB</t>
  </si>
  <si>
    <t>SRK50ZSX-WT / SRK50ZSX-WB</t>
  </si>
  <si>
    <t>SRK50ZSX-WT / SRK60ZSX-WB</t>
  </si>
  <si>
    <t xml:space="preserve">Дополнительные аксессуары для внутренних блоков SRK-ZS, SRK-ZSX </t>
  </si>
  <si>
    <r>
      <t xml:space="preserve">Внутренние блоки канального (компактного) типа                                      </t>
    </r>
    <r>
      <rPr>
        <b/>
        <sz val="11"/>
        <color rgb="FF00FFFF"/>
        <rFont val="Arial"/>
        <family val="2"/>
        <charset val="204"/>
      </rPr>
      <t>SRR-ZM-S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</si>
  <si>
    <r>
      <t xml:space="preserve">Внутренние блоки канального и потолочного типа                                      </t>
    </r>
    <r>
      <rPr>
        <b/>
        <sz val="11"/>
        <color rgb="FF00FFFF"/>
        <rFont val="Arial"/>
        <family val="2"/>
        <charset val="204"/>
      </rPr>
      <t>FDUM</t>
    </r>
    <r>
      <rPr>
        <b/>
        <sz val="10"/>
        <color rgb="FF00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(средненапорный)       </t>
    </r>
    <r>
      <rPr>
        <b/>
        <sz val="11"/>
        <color theme="0"/>
        <rFont val="Arial"/>
        <family val="2"/>
        <charset val="204"/>
      </rPr>
      <t xml:space="preserve">                                                        </t>
    </r>
    <r>
      <rPr>
        <b/>
        <sz val="11"/>
        <color rgb="FF00FFFF"/>
        <rFont val="Arial"/>
        <family val="2"/>
        <charset val="204"/>
      </rPr>
      <t>FDE</t>
    </r>
    <r>
      <rPr>
        <b/>
        <sz val="11"/>
        <color theme="0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(потолочный, горизонтальный)                                                             </t>
    </r>
    <r>
      <rPr>
        <b/>
        <sz val="10.5"/>
        <color theme="0"/>
        <rFont val="Arial"/>
        <family val="2"/>
        <charset val="204"/>
      </rPr>
      <t xml:space="preserve">        </t>
    </r>
  </si>
  <si>
    <t>Дополнительные аксессуары для внутренних блоков FDUM, FDE</t>
  </si>
  <si>
    <r>
      <t xml:space="preserve">Внутренние блоки напольного типа </t>
    </r>
    <r>
      <rPr>
        <b/>
        <sz val="11"/>
        <color rgb="FF00FFFF"/>
        <rFont val="Arial Cyr"/>
        <charset val="204"/>
      </rPr>
      <t xml:space="preserve">SRF </t>
    </r>
  </si>
  <si>
    <t>Дополнительные аксессуары для внутренних блоков FDTC</t>
  </si>
  <si>
    <r>
      <t xml:space="preserve">Внутренние блоки настенного типа                                      </t>
    </r>
    <r>
      <rPr>
        <b/>
        <sz val="11"/>
        <color rgb="FF00FFFF"/>
        <rFont val="Arial"/>
        <family val="2"/>
        <charset val="204"/>
      </rPr>
      <t xml:space="preserve">PREMIUM Inverter    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(Серия SRK-ZS-WT, SRK-ZS-WB) </t>
    </r>
  </si>
  <si>
    <r>
      <t xml:space="preserve">Внутренние блоки настенного типа                                      </t>
    </r>
    <r>
      <rPr>
        <b/>
        <sz val="11"/>
        <color rgb="FF00FFFF"/>
        <rFont val="Arial"/>
        <family val="2"/>
        <charset val="204"/>
      </rPr>
      <t xml:space="preserve">DELUXE Inverter    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(Серия SRK-ZSX-W) </t>
    </r>
  </si>
  <si>
    <r>
      <t xml:space="preserve">Внутренние блоки настенного типа                               </t>
    </r>
    <r>
      <rPr>
        <b/>
        <sz val="11"/>
        <color rgb="FF00FFFF"/>
        <rFont val="Arial"/>
        <family val="2"/>
        <charset val="204"/>
      </rPr>
      <t xml:space="preserve">PREMIUM Inverter                                                                           </t>
    </r>
    <r>
      <rPr>
        <b/>
        <sz val="10"/>
        <color theme="0"/>
        <rFont val="Arial"/>
        <family val="2"/>
        <charset val="204"/>
      </rPr>
      <t xml:space="preserve">(Серия SRK-ZS-W, SRK-ZR-W) </t>
    </r>
  </si>
  <si>
    <r>
      <t xml:space="preserve">Внутренние блоки настенного типа                               </t>
    </r>
    <r>
      <rPr>
        <b/>
        <sz val="11"/>
        <color rgb="FF66FFFF"/>
        <rFont val="Arial"/>
        <family val="2"/>
        <charset val="204"/>
      </rPr>
      <t xml:space="preserve">STANDARD Inverter                                                                       </t>
    </r>
    <r>
      <rPr>
        <b/>
        <sz val="10"/>
        <color theme="0"/>
        <rFont val="Arial"/>
        <family val="2"/>
        <charset val="204"/>
      </rPr>
      <t xml:space="preserve">(Серия SKM-ZSP-S) </t>
    </r>
  </si>
  <si>
    <r>
      <t xml:space="preserve">Внутренние блоки настенного типа                                      </t>
    </r>
    <r>
      <rPr>
        <b/>
        <sz val="11"/>
        <color rgb="FF00FFFF"/>
        <rFont val="Arial"/>
        <family val="2"/>
        <charset val="204"/>
      </rPr>
      <t xml:space="preserve">DELUXE Inverter    </t>
    </r>
    <r>
      <rPr>
        <b/>
        <sz val="10.5"/>
        <color rgb="FF00FFFF"/>
        <rFont val="Arial"/>
        <family val="2"/>
        <charset val="204"/>
      </rPr>
      <t xml:space="preserve">                                                                              </t>
    </r>
    <r>
      <rPr>
        <b/>
        <sz val="10.5"/>
        <color rgb="FF66FFFF"/>
        <rFont val="Arial"/>
        <family val="2"/>
        <charset val="204"/>
      </rPr>
      <t xml:space="preserve"> </t>
    </r>
    <r>
      <rPr>
        <b/>
        <sz val="10"/>
        <color theme="0"/>
        <rFont val="Arial"/>
        <family val="2"/>
        <charset val="204"/>
      </rPr>
      <t xml:space="preserve">(Серия SRK-ZSX-WT, SRK-ZSX-WB) </t>
    </r>
  </si>
  <si>
    <r>
      <t xml:space="preserve">Внутренние блок кассетного типа                                                                                                 </t>
    </r>
    <r>
      <rPr>
        <b/>
        <sz val="11"/>
        <color rgb="FF00FFFF"/>
        <rFont val="Arial Cyr"/>
        <charset val="204"/>
      </rPr>
      <t xml:space="preserve">FDTC HYPER Inverter      </t>
    </r>
    <r>
      <rPr>
        <b/>
        <sz val="11"/>
        <color theme="0"/>
        <rFont val="Arial Cyr"/>
        <family val="2"/>
        <charset val="204"/>
      </rPr>
      <t xml:space="preserve">                                                                                        </t>
    </r>
    <r>
      <rPr>
        <b/>
        <sz val="10"/>
        <color theme="0"/>
        <rFont val="Arial Cyr"/>
        <charset val="204"/>
      </rPr>
      <t xml:space="preserve">(Серия FDTC-VG, FDTC-VH) </t>
    </r>
  </si>
  <si>
    <t xml:space="preserve">Цена (EUR)         со скидкой     </t>
  </si>
  <si>
    <t>FDC100VSA</t>
  </si>
  <si>
    <t>FDC125VNA</t>
  </si>
  <si>
    <t>FDC125VSA</t>
  </si>
  <si>
    <t>FDC140VNA</t>
  </si>
  <si>
    <t>FDC140VSA</t>
  </si>
  <si>
    <t>FDC100VNA</t>
  </si>
  <si>
    <t>FDU71VF</t>
  </si>
  <si>
    <t>FDE40VH</t>
  </si>
  <si>
    <t>FDE50VH</t>
  </si>
  <si>
    <t>FDE60VH</t>
  </si>
  <si>
    <t>FDT40VH</t>
  </si>
  <si>
    <t>FDT50VH</t>
  </si>
  <si>
    <t>FDT60VH</t>
  </si>
  <si>
    <t>FDUM40VH</t>
  </si>
  <si>
    <t>FDUM50VH</t>
  </si>
  <si>
    <t>FDUM60VH</t>
  </si>
  <si>
    <t>FDE100VNA</t>
  </si>
  <si>
    <t>FDE100VSA</t>
  </si>
  <si>
    <t>FDE125VNA</t>
  </si>
  <si>
    <t>FDE125VSA</t>
  </si>
  <si>
    <t>FDE140VNA</t>
  </si>
  <si>
    <t>FDE140VSA</t>
  </si>
  <si>
    <t>Дополнительные аксессуары для внутренних блоков FDE</t>
  </si>
  <si>
    <r>
      <t>C</t>
    </r>
    <r>
      <rPr>
        <sz val="10"/>
        <color indexed="17"/>
        <rFont val="Arial Black"/>
        <family val="2"/>
        <charset val="204"/>
      </rPr>
      <t>/A</t>
    </r>
  </si>
  <si>
    <r>
      <t>E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10"/>
        <rFont val="Arial Black"/>
        <family val="2"/>
        <charset val="204"/>
      </rPr>
      <t>C</t>
    </r>
  </si>
  <si>
    <t>FDTC25ZMX-S</t>
  </si>
  <si>
    <t>FDTC35ZMX-S</t>
  </si>
  <si>
    <t>FDTC40ZSX-S</t>
  </si>
  <si>
    <r>
      <t>C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10"/>
        <rFont val="Arial Black"/>
        <family val="2"/>
        <charset val="204"/>
      </rPr>
      <t>C</t>
    </r>
  </si>
  <si>
    <r>
      <t>B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30"/>
        <rFont val="Arial Black"/>
        <family val="2"/>
        <charset val="204"/>
      </rPr>
      <t>В</t>
    </r>
  </si>
  <si>
    <r>
      <t>C</t>
    </r>
    <r>
      <rPr>
        <sz val="10"/>
        <color indexed="17"/>
        <rFont val="Arial Black"/>
        <family val="2"/>
        <charset val="204"/>
      </rPr>
      <t>/</t>
    </r>
    <r>
      <rPr>
        <sz val="10"/>
        <color indexed="30"/>
        <rFont val="Arial Black"/>
        <family val="2"/>
        <charset val="204"/>
      </rPr>
      <t>В</t>
    </r>
  </si>
  <si>
    <t>1ф/220~240В</t>
  </si>
  <si>
    <t>3ф/380~400В</t>
  </si>
  <si>
    <t>Дополнительные аксессуары для внутренних блоков FDT</t>
  </si>
  <si>
    <t>Дополнительные аксессуары для внутренних блоков FDU</t>
  </si>
  <si>
    <t>Дополнительные аксессуары для внутренних блоков FDUM</t>
  </si>
  <si>
    <t>Дополнительные аксессуары для внутренних блоков FDF</t>
  </si>
  <si>
    <t>FDU140VNA</t>
  </si>
  <si>
    <t>FDU140VSA</t>
  </si>
  <si>
    <t>FDU125VNA</t>
  </si>
  <si>
    <t>FDU125VSA</t>
  </si>
  <si>
    <t>FDU100VNA</t>
  </si>
  <si>
    <t>FDU100VSA</t>
  </si>
  <si>
    <t>FDUM140VSA</t>
  </si>
  <si>
    <t>FDUM140VNA</t>
  </si>
  <si>
    <t>FDUM125VSA</t>
  </si>
  <si>
    <t>FDUM125VNA</t>
  </si>
  <si>
    <t>FDUM100VSA</t>
  </si>
  <si>
    <t>FDUM100VNA</t>
  </si>
  <si>
    <t>FDT140VSA</t>
  </si>
  <si>
    <t>FDT140VNA</t>
  </si>
  <si>
    <t>FDT125VSA</t>
  </si>
  <si>
    <t>FDT125VNA</t>
  </si>
  <si>
    <t>FDT100VSA</t>
  </si>
  <si>
    <t>FDT100VNA</t>
  </si>
  <si>
    <t xml:space="preserve">* Пульт управления (RC-E5) входит в комплект поставки и встроен во фронтальную панель внутреннего блока </t>
  </si>
  <si>
    <r>
      <t xml:space="preserve">Мульти-сплит системы для больших однообъемных и Г-образных  помешений серии </t>
    </r>
    <r>
      <rPr>
        <sz val="14"/>
        <rFont val="Impact"/>
        <family val="2"/>
        <charset val="204"/>
      </rPr>
      <t>V-MULTI</t>
    </r>
  </si>
  <si>
    <t>см. тех.мануал</t>
  </si>
  <si>
    <t xml:space="preserve">Наружные блоки </t>
  </si>
  <si>
    <t>Внутренние блоки  кассетного типа</t>
  </si>
  <si>
    <t>Полноразмерные (840*840 мм)</t>
  </si>
  <si>
    <t>Евро-размер (600*600 мм)</t>
  </si>
  <si>
    <t xml:space="preserve">* При подключении 4-х внутренних блоков к наружным 20 и 25 кВт используются несколько разветвителей DIS-WA1G + DIS-WB1G </t>
  </si>
  <si>
    <t>3,83 / 8,15</t>
  </si>
  <si>
    <t>2,98 / 7,21</t>
  </si>
  <si>
    <t>3,53 / 7,73</t>
  </si>
  <si>
    <t>4,00 / 6,65</t>
  </si>
  <si>
    <t>3,56 / 6,68</t>
  </si>
  <si>
    <t>4,01 / 6,55</t>
  </si>
  <si>
    <t>3,54 / 6,03</t>
  </si>
  <si>
    <t>3,27 / 5,77</t>
  </si>
  <si>
    <t>3,87 / 6,03</t>
  </si>
  <si>
    <t>3,87 / 7,25</t>
  </si>
  <si>
    <t>3,74 / 7,38</t>
  </si>
  <si>
    <t>3,65 / 6,66</t>
  </si>
  <si>
    <t>3,22 / 6,36</t>
  </si>
  <si>
    <t>3,40 / 6,84</t>
  </si>
  <si>
    <t>3,58 / 7,29</t>
  </si>
  <si>
    <t>3,37 / 6,45</t>
  </si>
  <si>
    <t>3,87 / 6,55</t>
  </si>
  <si>
    <t>5,30 / ---</t>
  </si>
  <si>
    <t>4,87 / ---</t>
  </si>
  <si>
    <t>4,12 / ---</t>
  </si>
  <si>
    <t>4,50 / 7,58</t>
  </si>
  <si>
    <t>4,03 / 7,27</t>
  </si>
  <si>
    <t>3,86 / 7,41</t>
  </si>
  <si>
    <t>4,35 / 6,27</t>
  </si>
  <si>
    <t>3,80 / 6,11</t>
  </si>
  <si>
    <t>3,48 / 7,00</t>
  </si>
  <si>
    <t>3,46 / 6,34</t>
  </si>
  <si>
    <t>3,11 / 6,04</t>
  </si>
  <si>
    <t>3,21 / 6,60</t>
  </si>
  <si>
    <t>3,29 / 7,01</t>
  </si>
  <si>
    <t>3,06 / 6,25</t>
  </si>
  <si>
    <t>2,88 / 5,79</t>
  </si>
  <si>
    <t>2,63 / 5,78</t>
  </si>
  <si>
    <t>Производительность (кВт)</t>
  </si>
  <si>
    <t>Наружные / Компрессорно-кондесаторные блоки</t>
  </si>
  <si>
    <t>FDC224KXZME1</t>
  </si>
  <si>
    <t>FDC280KXZME1</t>
  </si>
  <si>
    <t>FDC335KXZME1</t>
  </si>
  <si>
    <r>
      <t xml:space="preserve">Потолочные сплит-системы - FDE, </t>
    </r>
    <r>
      <rPr>
        <sz val="13"/>
        <color rgb="FF0070C0"/>
        <rFont val="Impact"/>
        <family val="2"/>
        <charset val="204"/>
      </rPr>
      <t>DC-INVERTER</t>
    </r>
  </si>
  <si>
    <r>
      <t>Кассетные сплит-системы - FDT,</t>
    </r>
    <r>
      <rPr>
        <sz val="13"/>
        <color indexed="8"/>
        <rFont val="Impact"/>
        <family val="2"/>
        <charset val="204"/>
      </rPr>
      <t xml:space="preserve"> </t>
    </r>
    <r>
      <rPr>
        <sz val="13"/>
        <color rgb="FF0070C0"/>
        <rFont val="Impact"/>
        <family val="2"/>
        <charset val="204"/>
      </rPr>
      <t>DC-INVERTER</t>
    </r>
  </si>
  <si>
    <r>
      <t>Канальные сплит-системы - FDUM, средненапорные,</t>
    </r>
    <r>
      <rPr>
        <sz val="13"/>
        <color rgb="FF0070C0"/>
        <rFont val="Impact"/>
        <family val="2"/>
        <charset val="204"/>
      </rPr>
      <t xml:space="preserve"> DC-INVERTER</t>
    </r>
  </si>
  <si>
    <r>
      <t xml:space="preserve">Канальные сплит-системы - FDU, высоконапорные, </t>
    </r>
    <r>
      <rPr>
        <sz val="13"/>
        <color rgb="FF0070C0"/>
        <rFont val="Impact"/>
        <family val="2"/>
        <charset val="204"/>
      </rPr>
      <t>DC-INVERTER</t>
    </r>
  </si>
  <si>
    <t>* Под заказ возможно изготовление и поставка наружных блоков с возможностью подключения до 200% по ∑ индексов внутренних блоков</t>
  </si>
  <si>
    <t>FDCH335KXE6-K</t>
  </si>
  <si>
    <t>FDCH400KXE6</t>
  </si>
  <si>
    <t>FDCH450KXE6</t>
  </si>
  <si>
    <t>FDCH504KXE6</t>
  </si>
  <si>
    <t>FDCH560KXE6</t>
  </si>
  <si>
    <t>FDCH615KXE6</t>
  </si>
  <si>
    <t>FDCH680KXE6</t>
  </si>
  <si>
    <t xml:space="preserve">* При установке с перепадом высот между наружным и удаленными внутренними менее 50 м применяться не могут </t>
  </si>
  <si>
    <t>по запросу</t>
  </si>
  <si>
    <t>3,54 / ---</t>
  </si>
  <si>
    <t>3,75 / ---</t>
  </si>
  <si>
    <t>3,47 / ---</t>
  </si>
  <si>
    <t>3,42 / ---</t>
  </si>
  <si>
    <t>3,34 / ---</t>
  </si>
  <si>
    <t>3,02 / ---</t>
  </si>
  <si>
    <t>2,72 / ---</t>
  </si>
  <si>
    <t>Уровень шума дБ, для внутренних</t>
  </si>
  <si>
    <t>Розничная  цена 2019        (EUR)</t>
  </si>
  <si>
    <t>Блоки настенного типа FDK</t>
  </si>
  <si>
    <t>Блоки потолочного типа FDE</t>
  </si>
  <si>
    <t>Другие аксессуары см. на Листе №5</t>
  </si>
  <si>
    <t>28 - 37</t>
  </si>
  <si>
    <t>28 - 47</t>
  </si>
  <si>
    <t>31 - 49</t>
  </si>
  <si>
    <t>32 - 49</t>
  </si>
  <si>
    <t>33 - 49</t>
  </si>
  <si>
    <t>FDT28KXZE1A</t>
  </si>
  <si>
    <t>FDT36KXZE1A</t>
  </si>
  <si>
    <t>FDT45KXZE1A</t>
  </si>
  <si>
    <t>FDT56KXZE1A</t>
  </si>
  <si>
    <t>FDT71KXZE1A</t>
  </si>
  <si>
    <t>FDT90KXZE1A</t>
  </si>
  <si>
    <t>FDT112KXZE1A</t>
  </si>
  <si>
    <t>FDT140KXZE1A</t>
  </si>
  <si>
    <t>FDT160KXZE1A</t>
  </si>
  <si>
    <t>FDTC15KXZE1</t>
  </si>
  <si>
    <t>FDTC22KXZE1</t>
  </si>
  <si>
    <t>FDTC28KXZE1</t>
  </si>
  <si>
    <t>FDTC36KXZE1</t>
  </si>
  <si>
    <t>FDTC45KXZE1</t>
  </si>
  <si>
    <t>FDTC56KXZE1</t>
  </si>
  <si>
    <r>
      <rPr>
        <b/>
        <sz val="10"/>
        <color rgb="FFFF0000"/>
        <rFont val="Arial Cyr"/>
        <charset val="204"/>
      </rPr>
      <t>Серия Micro VRF</t>
    </r>
    <r>
      <rPr>
        <b/>
        <sz val="9"/>
        <color rgb="FF0070C0"/>
        <rFont val="Arial Cyr"/>
        <charset val="204"/>
      </rPr>
      <t xml:space="preserve"> </t>
    </r>
    <r>
      <rPr>
        <b/>
        <sz val="9"/>
        <color theme="1"/>
        <rFont val="Arial Cyr"/>
        <charset val="204"/>
      </rPr>
      <t xml:space="preserve">/ </t>
    </r>
    <r>
      <rPr>
        <b/>
        <i/>
        <sz val="9"/>
        <color theme="1"/>
        <rFont val="Arial Cyr"/>
        <charset val="204"/>
      </rPr>
      <t xml:space="preserve">k_нагрузки до 150% / </t>
    </r>
  </si>
  <si>
    <r>
      <rPr>
        <b/>
        <sz val="10"/>
        <color rgb="FFFF0000"/>
        <rFont val="Arial Cyr"/>
        <charset val="204"/>
      </rPr>
      <t>Серия Lite</t>
    </r>
    <r>
      <rPr>
        <b/>
        <sz val="10"/>
        <color rgb="FF0070C0"/>
        <rFont val="Arial Cyr"/>
        <charset val="204"/>
      </rPr>
      <t xml:space="preserve"> </t>
    </r>
    <r>
      <rPr>
        <b/>
        <sz val="10"/>
        <color theme="1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k_нагрузки до 120% /</t>
    </r>
  </si>
  <si>
    <r>
      <rPr>
        <b/>
        <sz val="10"/>
        <color rgb="FFFF0000"/>
        <rFont val="Arial Cyr"/>
        <charset val="204"/>
      </rPr>
      <t>Серия Mini VRF</t>
    </r>
    <r>
      <rPr>
        <b/>
        <sz val="9"/>
        <color rgb="FF0000FF"/>
        <rFont val="Arial Cyr"/>
        <charset val="204"/>
      </rPr>
      <t xml:space="preserve"> </t>
    </r>
    <r>
      <rPr>
        <b/>
        <sz val="9"/>
        <color theme="1"/>
        <rFont val="Arial Cyr"/>
        <charset val="204"/>
      </rPr>
      <t xml:space="preserve">/ </t>
    </r>
    <r>
      <rPr>
        <b/>
        <i/>
        <sz val="9"/>
        <color theme="1"/>
        <rFont val="Arial Cyr"/>
        <charset val="204"/>
      </rPr>
      <t>k_нагрузки до 150% /</t>
    </r>
  </si>
  <si>
    <r>
      <rPr>
        <b/>
        <sz val="10"/>
        <color rgb="FFFF0000"/>
        <rFont val="Arial Cyr"/>
        <charset val="204"/>
      </rPr>
      <t xml:space="preserve">Серия KXZ </t>
    </r>
    <r>
      <rPr>
        <b/>
        <sz val="9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стандартная эффективность / k_нагрузки до 130% / производительность модуля до 168 кВт / </t>
    </r>
  </si>
  <si>
    <r>
      <rPr>
        <b/>
        <sz val="10"/>
        <color rgb="FFFF0000"/>
        <rFont val="Arial Cyr"/>
        <charset val="204"/>
      </rPr>
      <t xml:space="preserve">Серия High Head </t>
    </r>
    <r>
      <rPr>
        <b/>
        <i/>
        <sz val="9"/>
        <color theme="1"/>
        <rFont val="Arial Cyr"/>
        <charset val="204"/>
      </rPr>
      <t xml:space="preserve"> / перепад высот от 50 до 90 м / k_нагрузки до 140~150% / производительность модуля до 136 кВт / </t>
    </r>
  </si>
  <si>
    <r>
      <rPr>
        <b/>
        <sz val="10"/>
        <color rgb="FFFF0000"/>
        <rFont val="Arial Cyr"/>
        <charset val="204"/>
      </rPr>
      <t>Серия KXZX</t>
    </r>
    <r>
      <rPr>
        <b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высокая эффективность / k_нагрузки до 200% / производительность модуля до 100 кВт / </t>
    </r>
  </si>
  <si>
    <r>
      <rPr>
        <b/>
        <sz val="10"/>
        <color rgb="FFFF0000"/>
        <rFont val="Arial Cyr"/>
        <charset val="204"/>
      </rPr>
      <t>Серия KXZR</t>
    </r>
    <r>
      <rPr>
        <b/>
        <sz val="10"/>
        <color rgb="FF0000FF"/>
        <rFont val="Arial Cyr"/>
        <charset val="204"/>
      </rPr>
      <t xml:space="preserve"> </t>
    </r>
    <r>
      <rPr>
        <b/>
        <i/>
        <sz val="9"/>
        <color rgb="FF0070C0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с рекуперацией тепла / k_нагрузки до 160~200% / производительность модуля до 168 кВт / </t>
    </r>
  </si>
  <si>
    <r>
      <rPr>
        <b/>
        <sz val="10"/>
        <color rgb="FFFF0000"/>
        <rFont val="Arial Cyr"/>
        <charset val="204"/>
      </rPr>
      <t>Серия Refresh</t>
    </r>
    <r>
      <rPr>
        <b/>
        <i/>
        <sz val="9"/>
        <color rgb="FF0070C0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для установки на трубопроводы с размерами под R22/R407C / </t>
    </r>
  </si>
  <si>
    <r>
      <rPr>
        <b/>
        <sz val="10"/>
        <color rgb="FFFF0000"/>
        <rFont val="Arial Cyr"/>
        <charset val="204"/>
      </rPr>
      <t>Серия KXZW</t>
    </r>
    <r>
      <rPr>
        <b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водяное охлаждение конденсатора / k_нагрузки до 130% / производительность модуля до 100 кВт / </t>
    </r>
  </si>
  <si>
    <r>
      <rPr>
        <b/>
        <sz val="10"/>
        <color rgb="FFFF0000"/>
        <rFont val="Arial Cyr"/>
        <charset val="204"/>
      </rPr>
      <t>Блоки кассетного типа FDTC</t>
    </r>
    <r>
      <rPr>
        <b/>
        <sz val="9"/>
        <color theme="1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четырехпоточные / компактные / 600*600 /</t>
    </r>
  </si>
  <si>
    <r>
      <rPr>
        <b/>
        <sz val="10"/>
        <color rgb="FFFF0000"/>
        <rFont val="Arial Cyr"/>
        <charset val="204"/>
      </rPr>
      <t>Блоки кассетного типа FDT</t>
    </r>
    <r>
      <rPr>
        <b/>
        <i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четырехпоточные / полноразмерные /</t>
    </r>
  </si>
  <si>
    <r>
      <rPr>
        <b/>
        <sz val="10"/>
        <color rgb="FFFF0000"/>
        <rFont val="Arial Cyr"/>
        <charset val="204"/>
      </rPr>
      <t xml:space="preserve">Блоки кассетного типа FDTQ </t>
    </r>
    <r>
      <rPr>
        <b/>
        <sz val="9"/>
        <color theme="1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однопоточные / компактные / 600*600 /</t>
    </r>
  </si>
  <si>
    <r>
      <rPr>
        <b/>
        <sz val="10"/>
        <color rgb="FFFF0000"/>
        <rFont val="Arial Cyr"/>
        <charset val="204"/>
      </rPr>
      <t>Блоки кассетного типа FDTS</t>
    </r>
    <r>
      <rPr>
        <b/>
        <i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однопоточные / ультратонкие / 2 независимые управляющие жалюзи /</t>
    </r>
  </si>
  <si>
    <r>
      <rPr>
        <b/>
        <sz val="10"/>
        <color rgb="FFFF0000"/>
        <rFont val="Arial Cyr"/>
        <charset val="204"/>
      </rPr>
      <t>Блоки кассетного типа FDTW</t>
    </r>
    <r>
      <rPr>
        <b/>
        <sz val="9"/>
        <color theme="1"/>
        <rFont val="Arial Cyr"/>
        <charset val="204"/>
      </rPr>
      <t xml:space="preserve"> / двухпоточные /</t>
    </r>
  </si>
  <si>
    <t>Панели для блоков FDTQ</t>
  </si>
  <si>
    <t>Панели для блоков FDT</t>
  </si>
  <si>
    <t>Панели для блоков FDTC</t>
  </si>
  <si>
    <t>Панели для блоков FDTS</t>
  </si>
  <si>
    <r>
      <t>TS-PSA-3AW-E</t>
    </r>
    <r>
      <rPr>
        <sz val="8"/>
        <color theme="1"/>
        <rFont val="Arial Cyr"/>
        <charset val="204"/>
      </rPr>
      <t xml:space="preserve"> </t>
    </r>
    <r>
      <rPr>
        <sz val="9"/>
        <color theme="1"/>
        <rFont val="Arial Cyr"/>
        <charset val="204"/>
      </rPr>
      <t>(панель для односторонних, ультратонких кассетных блоков FDTS)</t>
    </r>
  </si>
  <si>
    <t>Панели для блоков FDTW</t>
  </si>
  <si>
    <r>
      <rPr>
        <b/>
        <sz val="10"/>
        <color rgb="FFFF0000"/>
        <rFont val="Arial Cyr"/>
        <charset val="204"/>
      </rPr>
      <t>Блоки канального типа FDUH</t>
    </r>
    <r>
      <rPr>
        <b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низконапорные / компактные / для установки в гостиницах /</t>
    </r>
  </si>
  <si>
    <t>Фильтры для блоков FDUH</t>
  </si>
  <si>
    <t>Фильтры для блоков FDUT</t>
  </si>
  <si>
    <r>
      <rPr>
        <b/>
        <sz val="10"/>
        <color rgb="FFFF0000"/>
        <rFont val="Arial Cyr"/>
        <charset val="204"/>
      </rPr>
      <t>Блоки канального типа FDUT</t>
    </r>
    <r>
      <rPr>
        <b/>
        <i/>
        <sz val="9"/>
        <color theme="1"/>
        <rFont val="Arial Cyr"/>
        <charset val="204"/>
      </rPr>
      <t xml:space="preserve"> / ультратонкие / низкий уровень шума / напор до 50 Па / </t>
    </r>
  </si>
  <si>
    <r>
      <rPr>
        <b/>
        <sz val="10"/>
        <color rgb="FFFF0000"/>
        <rFont val="Arial Cyr"/>
        <charset val="204"/>
      </rPr>
      <t>Блоки канального типа FDUM</t>
    </r>
    <r>
      <rPr>
        <b/>
        <i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>/ средненапорные, до 100 Па /</t>
    </r>
  </si>
  <si>
    <r>
      <rPr>
        <b/>
        <sz val="10"/>
        <color rgb="FFFF0000"/>
        <rFont val="Arial Cyr"/>
        <charset val="204"/>
      </rPr>
      <t>Блоки канального типа FDU</t>
    </r>
    <r>
      <rPr>
        <b/>
        <i/>
        <sz val="9"/>
        <color rgb="FFFF0000"/>
        <rFont val="Arial Cyr"/>
        <charset val="204"/>
      </rPr>
      <t xml:space="preserve">  </t>
    </r>
    <r>
      <rPr>
        <b/>
        <i/>
        <sz val="9"/>
        <color theme="1"/>
        <rFont val="Arial Cyr"/>
        <charset val="204"/>
      </rPr>
      <t>/ высоконапорные, до 200 Па)</t>
    </r>
  </si>
  <si>
    <r>
      <rPr>
        <b/>
        <sz val="10"/>
        <color rgb="FFFF0000"/>
        <rFont val="Arial Cyr"/>
        <charset val="204"/>
      </rPr>
      <t>Блоки канального типа FDU-F</t>
    </r>
    <r>
      <rPr>
        <b/>
        <i/>
        <sz val="10"/>
        <color rgb="FF0000FF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100% приток свежего воздуха /  </t>
    </r>
  </si>
  <si>
    <r>
      <rPr>
        <b/>
        <sz val="10"/>
        <color rgb="FFFF0000"/>
        <rFont val="Arial Cyr"/>
        <charset val="204"/>
      </rPr>
      <t>Блоки напольного типа FDFW</t>
    </r>
    <r>
      <rPr>
        <b/>
        <sz val="9"/>
        <color theme="1"/>
        <rFont val="Arial Cyr"/>
        <charset val="204"/>
      </rPr>
      <t xml:space="preserve"> </t>
    </r>
    <r>
      <rPr>
        <b/>
        <i/>
        <sz val="9"/>
        <color theme="1"/>
        <rFont val="Arial Cyr"/>
        <charset val="204"/>
      </rPr>
      <t xml:space="preserve">/ корпусные / </t>
    </r>
  </si>
  <si>
    <r>
      <rPr>
        <b/>
        <sz val="10"/>
        <color rgb="FFFF0000"/>
        <rFont val="Arial Cyr"/>
        <charset val="204"/>
      </rPr>
      <t>Блоки напольного типа FDFU</t>
    </r>
    <r>
      <rPr>
        <b/>
        <i/>
        <sz val="9"/>
        <color theme="1"/>
        <rFont val="Arial Cyr"/>
        <charset val="204"/>
      </rPr>
      <t xml:space="preserve"> / скрытой установки /</t>
    </r>
  </si>
  <si>
    <t>25 - 35</t>
  </si>
  <si>
    <t>26 - 39</t>
  </si>
  <si>
    <t>28 - 43</t>
  </si>
  <si>
    <t>31 - 47</t>
  </si>
  <si>
    <t>31 - 42</t>
  </si>
  <si>
    <t>37 - 48</t>
  </si>
  <si>
    <t>35 - 42</t>
  </si>
  <si>
    <t>36 - 49</t>
  </si>
  <si>
    <t>33 - 45</t>
  </si>
  <si>
    <t>26 - 37</t>
  </si>
  <si>
    <t>45 - 52</t>
  </si>
  <si>
    <t>22 - 28</t>
  </si>
  <si>
    <t>26 - 33</t>
  </si>
  <si>
    <t>30 - 35</t>
  </si>
  <si>
    <t xml:space="preserve">28 - 35 </t>
  </si>
  <si>
    <t>27 - 39</t>
  </si>
  <si>
    <t>28 - 38</t>
  </si>
  <si>
    <t>28 - 40</t>
  </si>
  <si>
    <t>33 - 43</t>
  </si>
  <si>
    <t>35 - 44</t>
  </si>
  <si>
    <t>31 - 46</t>
  </si>
  <si>
    <t>32 - 47</t>
  </si>
  <si>
    <t>34 - 45</t>
  </si>
  <si>
    <t>35 - 48</t>
  </si>
  <si>
    <t>30 - 36</t>
  </si>
  <si>
    <t>33 - 38</t>
  </si>
  <si>
    <t>33 - 44</t>
  </si>
  <si>
    <t>40 - 43</t>
  </si>
  <si>
    <t>36 - 41</t>
  </si>
  <si>
    <t>… 31</t>
  </si>
  <si>
    <t>… 37</t>
  </si>
  <si>
    <t>… 42</t>
  </si>
  <si>
    <t>… 45</t>
  </si>
  <si>
    <t>FDC224KXZРE1</t>
  </si>
  <si>
    <t>FDC280KXZРE1</t>
  </si>
  <si>
    <t>FDTW56KXE6F</t>
  </si>
  <si>
    <t>FDTW140KXE6F</t>
  </si>
  <si>
    <r>
      <t>UH-FL1-E</t>
    </r>
    <r>
      <rPr>
        <sz val="8"/>
        <color theme="1"/>
        <rFont val="Arial Cyr"/>
        <charset val="204"/>
      </rPr>
      <t xml:space="preserve"> </t>
    </r>
    <r>
      <rPr>
        <sz val="9"/>
        <color theme="1"/>
        <rFont val="Arial Cyr"/>
        <charset val="204"/>
      </rPr>
      <t>(фильтр воздушный для FDUH)</t>
    </r>
  </si>
  <si>
    <t>RC-EX3A</t>
  </si>
  <si>
    <t>RCN-T-5AW-E2</t>
  </si>
  <si>
    <t>RCN-E-E3</t>
  </si>
  <si>
    <t xml:space="preserve">DOS-2A-3 </t>
  </si>
  <si>
    <t>DIS-371-1RG</t>
  </si>
  <si>
    <t>DIS-WВ1G</t>
  </si>
  <si>
    <t>PFD1124-E</t>
  </si>
  <si>
    <t>SC-THB-E3</t>
  </si>
  <si>
    <t>UH-FL1EF</t>
  </si>
  <si>
    <t>UT-FL1EF</t>
  </si>
  <si>
    <t>UT-FL2EF</t>
  </si>
  <si>
    <t>UT-FL3EF</t>
  </si>
  <si>
    <t>TC-PSAE-5AW-E</t>
  </si>
  <si>
    <t>Цена (EUR)         со скидкой</t>
  </si>
  <si>
    <t>MH-RC-ENO-1i</t>
  </si>
  <si>
    <t>ПАНЕЛИ И АКСЕССУАРЫ ДЛЯ КОНДИЦИОНЕРОВ КАССЕТНОГО ТИПА (PAC)</t>
  </si>
  <si>
    <t>Панель для кассетных блоков FDTC с системой защиты от сквозняка, 8 отдельных жалюзи</t>
  </si>
  <si>
    <t>Панель для кассетных блоков FDTC, 4 отдельных жалюзи</t>
  </si>
  <si>
    <t>Панель для кассетных блоков FDT, 4 отдельных жалюзи</t>
  </si>
  <si>
    <t>Панель для кассетных блоков FDT с системой защиты от сквозняка, 8 отдельных жалюзи</t>
  </si>
  <si>
    <t>LB-TC-5W-E</t>
  </si>
  <si>
    <t>Инфракрасный датчик активности для блоков FDTС</t>
  </si>
  <si>
    <t>Инфракрасный датчик активности для блоков FDT</t>
  </si>
  <si>
    <t>№1. БЫТОВЫЕ СПЛИТ-СИСТЕМЫ "RAC"</t>
  </si>
  <si>
    <t>№2.1 МУЛЬТИ-СПЛИТ СИСТЕМЫ "RAC"</t>
  </si>
  <si>
    <t>№2.2. МУЛЬТИ-СПЛИТ СИСТЕМЫ "PAC"</t>
  </si>
  <si>
    <t>№3. ПОЛУПРОМЫШЛЕННЫЕ СПЛИТ-СИСТЕМЫ "PAC"</t>
  </si>
  <si>
    <t>№4. МУЛЬТИЗОНАЛЬНЫЕ СИСТЕМЫ КОНДИЦИОНИРОВАНИЯ HYPER MULTI KX</t>
  </si>
  <si>
    <t>№5. АКСЕССУАРЫ</t>
  </si>
  <si>
    <t>Набор клапанов от 1,5 ~ 7,1 кВт</t>
  </si>
  <si>
    <t>Набор клапанов от 8,0 ~ 16,0 кВт</t>
  </si>
  <si>
    <t>Набор клапанов от 22,4 ~ 28,0 кВт</t>
  </si>
  <si>
    <t>№1 RAC сплит-системы / конец раздела /</t>
  </si>
  <si>
    <t>FDCW60VNX-A</t>
  </si>
  <si>
    <t xml:space="preserve">Внутренние модули </t>
  </si>
  <si>
    <t xml:space="preserve">Готовые комплекты </t>
  </si>
  <si>
    <t xml:space="preserve">Наружный блок функционирующий на CO2 </t>
  </si>
  <si>
    <t>L = 150 м3/ч</t>
  </si>
  <si>
    <t>L = 250 м3/ч</t>
  </si>
  <si>
    <t>L = 350 м3/ч</t>
  </si>
  <si>
    <t>L = 500 м3/ч</t>
  </si>
  <si>
    <t>L = 800 м3/ч</t>
  </si>
  <si>
    <t>L = 100 м3/ч</t>
  </si>
  <si>
    <t>№4 VRF мультизональные системы / конец раздела /</t>
  </si>
  <si>
    <t>№2 PAC полупромышленные сплит-системы / конец раздела /</t>
  </si>
  <si>
    <t>№2 RAC-PAC мульти-сплит системы / конец раздела /</t>
  </si>
  <si>
    <t>№7 AZONE автоматические пленумы Airzone  / конец раздела /</t>
  </si>
  <si>
    <r>
      <t xml:space="preserve">Розничная  цена 2019       </t>
    </r>
    <r>
      <rPr>
        <b/>
        <sz val="10"/>
        <color theme="1"/>
        <rFont val="Bahnschrift"/>
        <family val="2"/>
        <charset val="204"/>
      </rPr>
      <t>(EUR)</t>
    </r>
  </si>
  <si>
    <t>№5 ACC аксессуары / конец раздела /</t>
  </si>
  <si>
    <t>№6 HTPM тепловые насосы и вент. установки / конец раздела /</t>
  </si>
  <si>
    <r>
      <t xml:space="preserve">SP-PC-FL2 </t>
    </r>
    <r>
      <rPr>
        <sz val="9"/>
        <rFont val="Bahnschrift"/>
        <family val="2"/>
        <charset val="204"/>
      </rPr>
      <t>(компл. фотокаталитических дезодор-щих фильтров SRK20~45, SKM20~35 - 2 ед.)</t>
    </r>
  </si>
  <si>
    <r>
      <t xml:space="preserve">AM-MHI-01 </t>
    </r>
    <r>
      <rPr>
        <sz val="8"/>
        <rFont val="Bahnschrift"/>
        <family val="2"/>
        <charset val="204"/>
      </rPr>
      <t>(устройство удаленного управления через Internet / Wi-Fi для SRK-ZS, SRK-ZSX)</t>
    </r>
  </si>
  <si>
    <r>
      <rPr>
        <b/>
        <sz val="10"/>
        <rFont val="Bahnschrift"/>
        <family val="2"/>
        <charset val="204"/>
      </rPr>
      <t>SRK20ZS-WT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</si>
  <si>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SRK20ZS-WB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</si>
  <si>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SRK25ZS-WT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</si>
  <si>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SRK25ZS-WB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</si>
  <si>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SRK35ZS-WT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</si>
  <si>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SRK35ZS-WB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</si>
  <si>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SRK50ZS-WT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</si>
  <si>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SRK50ZS-WB</t>
    </r>
    <r>
      <rPr>
        <sz val="10"/>
        <rFont val="Bahnschrift"/>
        <family val="2"/>
        <charset val="204"/>
      </rPr>
      <t xml:space="preserve"> (contrast)</t>
    </r>
  </si>
  <si>
    <r>
      <t xml:space="preserve">AM-MHI-01 </t>
    </r>
    <r>
      <rPr>
        <sz val="9"/>
        <rFont val="Bahnschrift"/>
        <family val="2"/>
        <charset val="204"/>
      </rPr>
      <t>(устройство удаленного управления через Internet / Wi-Fi для SRK-ZS, SRK-ZSX)</t>
    </r>
  </si>
  <si>
    <r>
      <rPr>
        <b/>
        <sz val="10"/>
        <rFont val="Bahnschrift"/>
        <family val="2"/>
        <charset val="204"/>
      </rPr>
      <t>SRK20ZSX-WT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</si>
  <si>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SRK20ZSX-WB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</si>
  <si>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SRK25ZSX-WT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</si>
  <si>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SRK25ZSX-WB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</si>
  <si>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SRK35ZSX-WT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</si>
  <si>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SRK35ZSX-WB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</si>
  <si>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SRK50ZSX-WT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</si>
  <si>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SRK50ZSX-WB</t>
    </r>
    <r>
      <rPr>
        <sz val="10"/>
        <rFont val="Bahnschrift"/>
        <family val="2"/>
        <charset val="204"/>
      </rPr>
      <t xml:space="preserve"> (contrast)</t>
    </r>
  </si>
  <si>
    <r>
      <rPr>
        <b/>
        <sz val="10"/>
        <rFont val="Bahnschrift"/>
        <family val="2"/>
        <charset val="204"/>
      </rPr>
      <t>SRK60ZSX-WT</t>
    </r>
    <r>
      <rPr>
        <sz val="10"/>
        <rFont val="Bahnschrift"/>
        <family val="2"/>
        <charset val="204"/>
      </rPr>
      <t xml:space="preserve"> (titanium)</t>
    </r>
  </si>
  <si>
    <r>
      <rPr>
        <b/>
        <sz val="10"/>
        <rFont val="Bahnschrift"/>
        <family val="2"/>
        <charset val="204"/>
      </rPr>
      <t>SRK60ZSX-WB</t>
    </r>
    <r>
      <rPr>
        <sz val="10"/>
        <rFont val="Bahnschrift"/>
        <family val="2"/>
        <charset val="204"/>
      </rPr>
      <t xml:space="preserve"> (contrast)</t>
    </r>
  </si>
  <si>
    <r>
      <t xml:space="preserve">SC-BIKN2-E </t>
    </r>
    <r>
      <rPr>
        <sz val="9"/>
        <rFont val="Bahnschrift"/>
        <family val="2"/>
        <charset val="204"/>
      </rPr>
      <t>(интерфейс-адаптер для подключения проводного ПДУ и/или слаботочных систем)</t>
    </r>
  </si>
  <si>
    <r>
      <t xml:space="preserve">RC-E5 </t>
    </r>
    <r>
      <rPr>
        <sz val="9"/>
        <rFont val="Bahnschrift"/>
        <family val="2"/>
        <charset val="204"/>
      </rPr>
      <t>(стандартный проводной ЖК ПДУ)</t>
    </r>
  </si>
  <si>
    <r>
      <t xml:space="preserve">RC-EX3A </t>
    </r>
    <r>
      <rPr>
        <sz val="9"/>
        <rFont val="Bahnschrift"/>
        <family val="2"/>
        <charset val="204"/>
      </rPr>
      <t>(проводной ЖК ПДУ, тач-скрин, мультиязыковой интерфейс, русский язык)</t>
    </r>
  </si>
  <si>
    <r>
      <rPr>
        <b/>
        <sz val="10"/>
        <rFont val="Bahnschrift"/>
        <family val="2"/>
        <charset val="204"/>
      </rPr>
      <t>FDTC25ZMX-S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</si>
  <si>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FDTNC25ZMX-S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</si>
  <si>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FDTC35ZMX-S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</si>
  <si>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FDTNC35ZMX-S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</si>
  <si>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FDTC40ZSX-S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</si>
  <si>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FDTNC40ZSX-S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</si>
  <si>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FDTC50ZSX-S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</si>
  <si>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FDTNC50ZSX-S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</si>
  <si>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rPr>
        <b/>
        <sz val="10"/>
        <rFont val="Bahnschrift"/>
        <family val="2"/>
        <charset val="204"/>
      </rPr>
      <t>FDTC60ZSX-S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(проводной ПДУ)</t>
    </r>
  </si>
  <si>
    <r>
      <rPr>
        <b/>
        <sz val="10"/>
        <rFont val="Bahnschrift"/>
        <family val="2"/>
        <charset val="204"/>
      </rPr>
      <t>FDTNC60ZSX-S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(ИК ПДУ)</t>
    </r>
  </si>
  <si>
    <r>
      <t xml:space="preserve">TC-PSAE-5AW-E </t>
    </r>
    <r>
      <rPr>
        <sz val="9"/>
        <rFont val="Bahnschrift"/>
        <family val="2"/>
        <charset val="204"/>
      </rPr>
      <t>(панель для FDTC с системой защиты от сквозняка, 8 отдельных жалюзи)</t>
    </r>
  </si>
  <si>
    <r>
      <t xml:space="preserve">Напольные сплит-системы </t>
    </r>
    <r>
      <rPr>
        <b/>
        <sz val="11"/>
        <color rgb="FF00FFFF"/>
        <rFont val="Arial"/>
        <family val="2"/>
        <charset val="204"/>
      </rPr>
      <t xml:space="preserve">SRF HYPER Inverter      </t>
    </r>
    <r>
      <rPr>
        <b/>
        <sz val="11"/>
        <color theme="0"/>
        <rFont val="Arial"/>
        <family val="2"/>
        <charset val="204"/>
      </rPr>
      <t xml:space="preserve">                                         </t>
    </r>
    <r>
      <rPr>
        <b/>
        <sz val="10"/>
        <color theme="0"/>
        <rFont val="Arial"/>
        <family val="2"/>
        <charset val="204"/>
      </rPr>
      <t xml:space="preserve">(Серия SRF-ZMX-S; холод/тепло) </t>
    </r>
  </si>
  <si>
    <t>(1,1 - 4,7)</t>
  </si>
  <si>
    <t>(0,6 - 5,4)</t>
  </si>
  <si>
    <r>
      <t>SCM40ZS-S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2 внутр.)</t>
    </r>
  </si>
  <si>
    <r>
      <t>SCM45ZS-S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2 внутр.)</t>
    </r>
  </si>
  <si>
    <r>
      <t>SCM50ZS-S1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3 внутр.)</t>
    </r>
  </si>
  <si>
    <r>
      <t>SCM60ZM-S1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3 внутр.)</t>
    </r>
  </si>
  <si>
    <r>
      <t>SCM71ZM-S1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4 внутр.)</t>
    </r>
  </si>
  <si>
    <r>
      <t>SCM80ZM-S1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4 внутр.)</t>
    </r>
  </si>
  <si>
    <r>
      <t>SCM100ZM-S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5 внутр.)</t>
    </r>
  </si>
  <si>
    <r>
      <t>SCM125ZM-S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(до 6 внутр.)</t>
    </r>
  </si>
  <si>
    <r>
      <t>FDUM40VH</t>
    </r>
    <r>
      <rPr>
        <sz val="8"/>
        <rFont val="Bahnschrift"/>
        <family val="2"/>
        <charset val="204"/>
      </rPr>
      <t xml:space="preserve"> (канальный)</t>
    </r>
  </si>
  <si>
    <r>
      <t>FDUM50VH</t>
    </r>
    <r>
      <rPr>
        <sz val="8"/>
        <rFont val="Bahnschrift"/>
        <family val="2"/>
        <charset val="204"/>
      </rPr>
      <t xml:space="preserve"> (канальный)</t>
    </r>
  </si>
  <si>
    <r>
      <t xml:space="preserve">FDE40VH </t>
    </r>
    <r>
      <rPr>
        <sz val="8"/>
        <rFont val="Bahnschrift"/>
        <family val="2"/>
        <charset val="204"/>
      </rPr>
      <t>(потолочный)</t>
    </r>
  </si>
  <si>
    <r>
      <t xml:space="preserve">FDE50VH </t>
    </r>
    <r>
      <rPr>
        <sz val="8"/>
        <rFont val="Bahnschrift"/>
        <family val="2"/>
        <charset val="204"/>
      </rPr>
      <t>(потолочный)</t>
    </r>
  </si>
  <si>
    <r>
      <t xml:space="preserve">RCN-E-E3 </t>
    </r>
    <r>
      <rPr>
        <sz val="9"/>
        <rFont val="Bahnschrift"/>
        <family val="2"/>
        <charset val="204"/>
      </rPr>
      <t>(комплект беспроводного управления для потолочных блоков FDE)</t>
    </r>
  </si>
  <si>
    <r>
      <t xml:space="preserve">UM-FL1EF </t>
    </r>
    <r>
      <rPr>
        <sz val="9"/>
        <rFont val="Bahnschrift"/>
        <family val="2"/>
        <charset val="204"/>
      </rPr>
      <t>(многоразовый воздушный фильтр на рамке с установочными кронштейнами для FDUM)</t>
    </r>
  </si>
  <si>
    <r>
      <t xml:space="preserve">TC-PSA-5AW-E </t>
    </r>
    <r>
      <rPr>
        <sz val="9"/>
        <rFont val="Bahnschrift"/>
        <family val="2"/>
        <charset val="204"/>
      </rPr>
      <t>(стандартная панель для FDTC, 4 независимых жалюзи)</t>
    </r>
  </si>
  <si>
    <r>
      <t xml:space="preserve">RCN-TC-5AW-E2 </t>
    </r>
    <r>
      <rPr>
        <sz val="9"/>
        <rFont val="Bahnschrift"/>
        <family val="2"/>
        <charset val="204"/>
      </rPr>
      <t>(комплект беспроводного управления для кассетных блоков FDTC)</t>
    </r>
  </si>
  <si>
    <r>
      <t xml:space="preserve">LB-TC-5W-E </t>
    </r>
    <r>
      <rPr>
        <sz val="9"/>
        <rFont val="Bahnschrift"/>
        <family val="2"/>
        <charset val="204"/>
      </rPr>
      <t>(встраиваемый датчик активности для кассетных блоков FDTC)</t>
    </r>
  </si>
  <si>
    <r>
      <t>FDC100VNA</t>
    </r>
    <r>
      <rPr>
        <sz val="8"/>
        <color theme="1"/>
        <rFont val="Bahnschrift"/>
        <family val="2"/>
        <charset val="204"/>
      </rPr>
      <t xml:space="preserve"> (Micro Inverter, 220-240В)</t>
    </r>
  </si>
  <si>
    <r>
      <t>FDC100VSA</t>
    </r>
    <r>
      <rPr>
        <sz val="8"/>
        <color theme="1"/>
        <rFont val="Bahnschrift"/>
        <family val="2"/>
        <charset val="204"/>
      </rPr>
      <t xml:space="preserve"> (Micro Inverter, 380-400В)</t>
    </r>
  </si>
  <si>
    <r>
      <t>FDC100VNX</t>
    </r>
    <r>
      <rPr>
        <sz val="8"/>
        <color theme="1"/>
        <rFont val="Bahnschrift"/>
        <family val="2"/>
        <charset val="204"/>
      </rPr>
      <t xml:space="preserve"> (Hyper Inverter, 220-240В)</t>
    </r>
  </si>
  <si>
    <r>
      <t>FDC100VSX</t>
    </r>
    <r>
      <rPr>
        <sz val="8"/>
        <color theme="1"/>
        <rFont val="Bahnschrift"/>
        <family val="2"/>
        <charset val="204"/>
      </rPr>
      <t xml:space="preserve"> (Hyper Inverter, 380-400В)</t>
    </r>
  </si>
  <si>
    <r>
      <t>FDC140VNA</t>
    </r>
    <r>
      <rPr>
        <sz val="8"/>
        <color theme="1"/>
        <rFont val="Bahnschrift"/>
        <family val="2"/>
        <charset val="204"/>
      </rPr>
      <t xml:space="preserve"> (Micro Inverter, 220-240В)</t>
    </r>
  </si>
  <si>
    <r>
      <t>FDC140VSA</t>
    </r>
    <r>
      <rPr>
        <sz val="8"/>
        <color theme="1"/>
        <rFont val="Bahnschrift"/>
        <family val="2"/>
        <charset val="204"/>
      </rPr>
      <t xml:space="preserve"> (Micro Inverter, 380-400В)</t>
    </r>
  </si>
  <si>
    <r>
      <t>FDC140VNX</t>
    </r>
    <r>
      <rPr>
        <sz val="8"/>
        <color theme="1"/>
        <rFont val="Bahnschrift"/>
        <family val="2"/>
        <charset val="204"/>
      </rPr>
      <t xml:space="preserve"> (Hyper Inverter, 220-240В)</t>
    </r>
  </si>
  <si>
    <r>
      <t>FDC140VSX</t>
    </r>
    <r>
      <rPr>
        <sz val="8"/>
        <color theme="1"/>
        <rFont val="Bahnschrift"/>
        <family val="2"/>
        <charset val="204"/>
      </rPr>
      <t xml:space="preserve"> (Hyper Inverter, 380-400В)</t>
    </r>
  </si>
  <si>
    <r>
      <t>FDT71VG</t>
    </r>
    <r>
      <rPr>
        <sz val="8"/>
        <rFont val="Bahnschrift"/>
        <family val="2"/>
        <charset val="204"/>
      </rPr>
      <t xml:space="preserve"> </t>
    </r>
  </si>
  <si>
    <r>
      <t xml:space="preserve">T-PSA-5AW-E </t>
    </r>
    <r>
      <rPr>
        <sz val="9"/>
        <rFont val="Bahnschrift"/>
        <family val="2"/>
        <charset val="204"/>
      </rPr>
      <t>(стандартная панель для FDT, 4 независимых жалюзи)</t>
    </r>
  </si>
  <si>
    <r>
      <t xml:space="preserve">T-PSAE-5AW-E </t>
    </r>
    <r>
      <rPr>
        <sz val="9"/>
        <rFont val="Bahnschrift"/>
        <family val="2"/>
        <charset val="204"/>
      </rPr>
      <t>(панель для FDT с системой защиты от сквозняка, 8 отдельных жалюзи)</t>
    </r>
  </si>
  <si>
    <r>
      <t>DIS-WA1G</t>
    </r>
    <r>
      <rPr>
        <sz val="10"/>
        <rFont val="Bahnschrift"/>
        <family val="2"/>
        <charset val="204"/>
      </rPr>
      <t xml:space="preserve"> (комплект разветвителей для комбинации из 2-х блоков с наружным до 14,0 кВт)</t>
    </r>
  </si>
  <si>
    <r>
      <t xml:space="preserve">DIS-WB1G </t>
    </r>
    <r>
      <rPr>
        <sz val="10"/>
        <rFont val="Bahnschrift"/>
        <family val="2"/>
        <charset val="204"/>
      </rPr>
      <t>(комплект разветвителей для комбинации из 2-х блоков, наружный 14 кВт &lt;х ≤ 25 кВт )</t>
    </r>
  </si>
  <si>
    <r>
      <t xml:space="preserve">DIS-TA1G </t>
    </r>
    <r>
      <rPr>
        <sz val="10"/>
        <rFont val="Bahnschrift"/>
        <family val="2"/>
        <charset val="204"/>
      </rPr>
      <t>(комплект разветвителей для комбинации из 3-х блоков с наружным до 14,0 кВт)</t>
    </r>
  </si>
  <si>
    <r>
      <t>DIS-TB1G</t>
    </r>
    <r>
      <rPr>
        <sz val="10"/>
        <rFont val="Bahnschrift"/>
        <family val="2"/>
        <charset val="204"/>
      </rPr>
      <t xml:space="preserve"> (комплект разветвителей для комбинации из 3-х блоков с наружными 20,0 и 25,0 кВт)</t>
    </r>
  </si>
  <si>
    <r>
      <t>RCN-E-E3</t>
    </r>
    <r>
      <rPr>
        <sz val="8"/>
        <color indexed="8"/>
        <rFont val="Bahnschrift"/>
        <family val="2"/>
        <charset val="204"/>
      </rPr>
      <t xml:space="preserve"> </t>
    </r>
    <r>
      <rPr>
        <sz val="9"/>
        <color indexed="8"/>
        <rFont val="Bahnschrift"/>
        <family val="2"/>
        <charset val="204"/>
      </rPr>
      <t>(беспроводной ПДУ для блоков FDE-VG)</t>
    </r>
  </si>
  <si>
    <r>
      <t xml:space="preserve">LB-TC-5W-E </t>
    </r>
    <r>
      <rPr>
        <sz val="10"/>
        <rFont val="Bahnschrift"/>
        <family val="2"/>
        <charset val="204"/>
      </rPr>
      <t>(встраиваемый датчик активности для кассетных блоков FDTC)</t>
    </r>
  </si>
  <si>
    <r>
      <t xml:space="preserve">LB-T-5W-E </t>
    </r>
    <r>
      <rPr>
        <sz val="9"/>
        <rFont val="Bahnschrift"/>
        <family val="2"/>
        <charset val="204"/>
      </rPr>
      <t>(встраиваемый датчик активности для кассетных блоков FDT)</t>
    </r>
  </si>
  <si>
    <r>
      <t>RCN-T-5AW-E2</t>
    </r>
    <r>
      <rPr>
        <sz val="8"/>
        <rFont val="Bahnschrift"/>
        <family val="2"/>
        <charset val="204"/>
      </rPr>
      <t xml:space="preserve"> </t>
    </r>
    <r>
      <rPr>
        <sz val="9"/>
        <rFont val="Bahnschrift"/>
        <family val="2"/>
        <charset val="204"/>
      </rPr>
      <t>(комплект беспроводного управления для кассетных блоков FDT)</t>
    </r>
  </si>
  <si>
    <r>
      <t>RC-EX3A</t>
    </r>
    <r>
      <rPr>
        <b/>
        <sz val="9"/>
        <rFont val="Bahnschrift"/>
        <family val="2"/>
        <charset val="204"/>
      </rPr>
      <t xml:space="preserve"> </t>
    </r>
    <r>
      <rPr>
        <sz val="9"/>
        <rFont val="Bahnschrift"/>
        <family val="2"/>
        <charset val="204"/>
      </rPr>
      <t>(проводной ЖК ПДУ, тач-скрин, мультиязыковой интерфейс, русский язык)</t>
    </r>
  </si>
  <si>
    <r>
      <t xml:space="preserve">UM-FL1EF </t>
    </r>
    <r>
      <rPr>
        <sz val="9"/>
        <rFont val="Bahnschrift"/>
        <family val="2"/>
        <charset val="204"/>
      </rPr>
      <t>(многоразовый воздушный фильтр на рамке с уст. кронштейнами для FDUM)</t>
    </r>
  </si>
  <si>
    <r>
      <t xml:space="preserve">UM-FL2EF </t>
    </r>
    <r>
      <rPr>
        <sz val="9"/>
        <rFont val="Bahnschrift"/>
        <family val="2"/>
        <charset val="204"/>
      </rPr>
      <t xml:space="preserve">(фильтр воздушный для FDUM60_71) </t>
    </r>
  </si>
  <si>
    <r>
      <t>UM-FL3EF</t>
    </r>
    <r>
      <rPr>
        <b/>
        <sz val="9"/>
        <rFont val="Bahnschrift"/>
        <family val="2"/>
        <charset val="204"/>
      </rPr>
      <t xml:space="preserve"> </t>
    </r>
    <r>
      <rPr>
        <sz val="9"/>
        <rFont val="Bahnschrift"/>
        <family val="2"/>
        <charset val="204"/>
      </rPr>
      <t xml:space="preserve">(фильтр воздушный для FDUM100_125_140) </t>
    </r>
  </si>
  <si>
    <r>
      <t>SC-THB-E3</t>
    </r>
    <r>
      <rPr>
        <sz val="10"/>
        <rFont val="Bahnschrift"/>
        <family val="2"/>
        <charset val="204"/>
      </rPr>
      <t xml:space="preserve"> (</t>
    </r>
    <r>
      <rPr>
        <sz val="9"/>
        <rFont val="Bahnschrift"/>
        <family val="2"/>
        <charset val="204"/>
      </rPr>
      <t>выносной температурный датчик)</t>
    </r>
  </si>
  <si>
    <t>FDF100VD2</t>
  </si>
  <si>
    <r>
      <t xml:space="preserve">EER / SEER </t>
    </r>
    <r>
      <rPr>
        <sz val="8"/>
        <color theme="1"/>
        <rFont val="Bahnschrift"/>
        <family val="2"/>
        <charset val="204"/>
      </rPr>
      <t>(для наружных)</t>
    </r>
  </si>
  <si>
    <r>
      <t>FDC121KXZEN1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(1ф/220-240В)</t>
    </r>
  </si>
  <si>
    <r>
      <t>FDC121KXZES1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</si>
  <si>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 xml:space="preserve">FDC140KXZEN1 </t>
    </r>
    <r>
      <rPr>
        <sz val="8"/>
        <rFont val="Bahnschrift"/>
        <family val="2"/>
        <charset val="204"/>
      </rPr>
      <t>(1ф/220-240В)</t>
    </r>
  </si>
  <si>
    <r>
      <t>FDC140KXZES1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</si>
  <si>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 xml:space="preserve">FDC155KXZEN1 </t>
    </r>
    <r>
      <rPr>
        <sz val="8"/>
        <rFont val="Bahnschrift"/>
        <family val="2"/>
        <charset val="204"/>
      </rPr>
      <t>(1ф/220-240В)</t>
    </r>
  </si>
  <si>
    <r>
      <t>FDC155KXZES1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(3ф/380-400В)</t>
    </r>
  </si>
  <si>
    <r>
      <t>TQ-PSA-15W-E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(узкая панель для однопоточных компактных кассетных блоков FDTQ)</t>
    </r>
  </si>
  <si>
    <r>
      <t>TQ-PSB-15W-E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(широкая панель для однопоточных компактных кассетных блоков FDTQ)</t>
    </r>
  </si>
  <si>
    <r>
      <t>TW-PSA-26W-E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(панель для двухпоточных кассетных блоков FDTW28 - 71)</t>
    </r>
  </si>
  <si>
    <r>
      <t>TW-PSA-46W-E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(панель для двухпоточных кассетных блоков FDTW90 - 140)</t>
    </r>
  </si>
  <si>
    <r>
      <t>UT-FL1-EF</t>
    </r>
    <r>
      <rPr>
        <sz val="8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FDUT22-36)</t>
    </r>
  </si>
  <si>
    <r>
      <t>UT-FL2-EF</t>
    </r>
    <r>
      <rPr>
        <sz val="9"/>
        <color theme="1"/>
        <rFont val="Bahnschrift"/>
        <family val="2"/>
        <charset val="204"/>
      </rPr>
      <t xml:space="preserve"> (фильтр воздушный для FDUT45-56)</t>
    </r>
  </si>
  <si>
    <r>
      <t>UT-FL3-EF</t>
    </r>
    <r>
      <rPr>
        <sz val="9"/>
        <color theme="1"/>
        <rFont val="Bahnschrift"/>
        <family val="2"/>
        <charset val="204"/>
      </rPr>
      <t xml:space="preserve"> (фильтр воздушный для FDUT71)</t>
    </r>
  </si>
  <si>
    <r>
      <t>UM-FL1EF</t>
    </r>
    <r>
      <rPr>
        <sz val="9"/>
        <color theme="1"/>
        <rFont val="Bahnschrift"/>
        <family val="2"/>
        <charset val="204"/>
      </rPr>
      <t xml:space="preserve"> (фильтр воздушный для FDUM22-56)</t>
    </r>
  </si>
  <si>
    <r>
      <t>UM-FL2EF</t>
    </r>
    <r>
      <rPr>
        <b/>
        <sz val="9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FDUM71-90)</t>
    </r>
  </si>
  <si>
    <r>
      <t>UM-FL2EF</t>
    </r>
    <r>
      <rPr>
        <b/>
        <sz val="9"/>
        <color theme="1"/>
        <rFont val="Bahnschrift"/>
        <family val="2"/>
        <charset val="204"/>
      </rPr>
      <t xml:space="preserve"> </t>
    </r>
    <r>
      <rPr>
        <sz val="9"/>
        <color theme="1"/>
        <rFont val="Bahnschrift"/>
        <family val="2"/>
        <charset val="204"/>
      </rPr>
      <t>(фильтр воздушный для FDUM112-160)</t>
    </r>
  </si>
  <si>
    <r>
      <t>FDU650FKXZE1</t>
    </r>
    <r>
      <rPr>
        <b/>
        <sz val="8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(650 м3/ч)</t>
    </r>
  </si>
  <si>
    <r>
      <t>FDU1100FKXZE1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(1100 м3/ч)</t>
    </r>
  </si>
  <si>
    <r>
      <t>FDU1800FKXZE1</t>
    </r>
    <r>
      <rPr>
        <sz val="8"/>
        <rFont val="Bahnschrift"/>
        <family val="2"/>
        <charset val="204"/>
      </rPr>
      <t xml:space="preserve"> (1800 м3/ч)</t>
    </r>
  </si>
  <si>
    <r>
      <t>FDU2400FKXZE1</t>
    </r>
    <r>
      <rPr>
        <sz val="10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>(2400 м3/ч)</t>
    </r>
  </si>
  <si>
    <t>Диапазон наружных температур для уверенного применения (°С)</t>
  </si>
  <si>
    <r>
      <rPr>
        <b/>
        <sz val="10"/>
        <color theme="1"/>
        <rFont val="Bahnschrift"/>
        <family val="2"/>
        <charset val="204"/>
      </rPr>
      <t>5,5</t>
    </r>
    <r>
      <rPr>
        <sz val="10"/>
        <color theme="1"/>
        <rFont val="Bahnschrift"/>
        <family val="2"/>
        <charset val="204"/>
      </rPr>
      <t xml:space="preserve"> </t>
    </r>
    <r>
      <rPr>
        <sz val="8"/>
        <color theme="1"/>
        <rFont val="Bahnschrift"/>
        <family val="2"/>
        <charset val="204"/>
      </rPr>
      <t>(0,</t>
    </r>
    <r>
      <rPr>
        <sz val="8"/>
        <rFont val="Bahnschrift"/>
        <family val="2"/>
        <charset val="204"/>
      </rPr>
      <t>8 - 6,0)</t>
    </r>
  </si>
  <si>
    <r>
      <t>7,5</t>
    </r>
    <r>
      <rPr>
        <sz val="9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 xml:space="preserve">(0,5 - 8,0) </t>
    </r>
  </si>
  <si>
    <r>
      <t xml:space="preserve">6,5 </t>
    </r>
    <r>
      <rPr>
        <sz val="8"/>
        <rFont val="Bahnschrift"/>
        <family val="2"/>
        <charset val="204"/>
      </rPr>
      <t>(2,0 - 7,1)</t>
    </r>
  </si>
  <si>
    <r>
      <t>8,0</t>
    </r>
    <r>
      <rPr>
        <sz val="9"/>
        <rFont val="Bahnschrift"/>
        <family val="2"/>
        <charset val="204"/>
      </rPr>
      <t xml:space="preserve"> </t>
    </r>
    <r>
      <rPr>
        <sz val="8"/>
        <rFont val="Bahnschrift"/>
        <family val="2"/>
        <charset val="204"/>
      </rPr>
      <t xml:space="preserve">(3,0 - 8,0) </t>
    </r>
  </si>
  <si>
    <r>
      <t xml:space="preserve">8,0 </t>
    </r>
    <r>
      <rPr>
        <sz val="8"/>
        <color theme="1"/>
        <rFont val="Bahnschrift"/>
        <family val="2"/>
        <charset val="204"/>
      </rPr>
      <t>(3,0 - 9,0)</t>
    </r>
  </si>
  <si>
    <r>
      <t xml:space="preserve">11,0 </t>
    </r>
    <r>
      <rPr>
        <sz val="8"/>
        <rFont val="Bahnschrift"/>
        <family val="2"/>
        <charset val="204"/>
      </rPr>
      <t>(3,5 - 11,0)</t>
    </r>
  </si>
  <si>
    <r>
      <t xml:space="preserve">10,5 </t>
    </r>
    <r>
      <rPr>
        <sz val="8"/>
        <rFont val="Bahnschrift"/>
        <family val="2"/>
        <charset val="204"/>
      </rPr>
      <t>(3,1 - 11,8)</t>
    </r>
  </si>
  <si>
    <r>
      <rPr>
        <b/>
        <sz val="10"/>
        <rFont val="Bahnschrift"/>
        <family val="2"/>
        <charset val="204"/>
      </rPr>
      <t>16,0</t>
    </r>
    <r>
      <rPr>
        <sz val="8"/>
        <rFont val="Bahnschrift"/>
        <family val="2"/>
        <charset val="204"/>
      </rPr>
      <t xml:space="preserve"> (5,8 - 16,0)</t>
    </r>
  </si>
  <si>
    <r>
      <rPr>
        <b/>
        <sz val="10"/>
        <color theme="1"/>
        <rFont val="Bahnschrift"/>
        <family val="2"/>
        <charset val="204"/>
      </rPr>
      <t>MTH-Q1E</t>
    </r>
    <r>
      <rPr>
        <sz val="10"/>
        <color theme="1"/>
        <rFont val="Arial"/>
        <family val="2"/>
        <charset val="204"/>
      </rPr>
      <t xml:space="preserve"> </t>
    </r>
    <r>
      <rPr>
        <sz val="8"/>
        <color theme="1"/>
        <rFont val="Arial"/>
        <family val="2"/>
        <charset val="204"/>
      </rPr>
      <t>(набор проводов для подкл. к датчикам температуры и 3-х ходовому клапану, длина 20 м)</t>
    </r>
  </si>
  <si>
    <r>
      <rPr>
        <b/>
        <sz val="10"/>
        <rFont val="Bahnschrift"/>
        <family val="2"/>
        <charset val="204"/>
      </rPr>
      <t>MTH-Q2E</t>
    </r>
    <r>
      <rPr>
        <b/>
        <sz val="10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(набор для подкл. к датчикам температуры и 3-х ходовому клапану, длина 10 м) </t>
    </r>
  </si>
  <si>
    <r>
      <rPr>
        <b/>
        <sz val="10"/>
        <color indexed="8"/>
        <rFont val="Bahnschrift"/>
        <family val="2"/>
        <charset val="204"/>
      </rPr>
      <t>MTH-Q3E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(набор датчиков температуры горячей воды для установки на накопительные баки – 9 ед.)</t>
    </r>
  </si>
  <si>
    <r>
      <rPr>
        <b/>
        <sz val="10"/>
        <rFont val="Bahnschrift"/>
        <family val="2"/>
        <charset val="204"/>
      </rPr>
      <t>MTH-Q4E</t>
    </r>
    <r>
      <rPr>
        <sz val="8"/>
        <rFont val="Arial Cyr"/>
        <charset val="204"/>
      </rPr>
      <t xml:space="preserve"> (3-х ходовой регулирующий вентиль для вкл./выкл контура разморозки) </t>
    </r>
  </si>
  <si>
    <r>
      <rPr>
        <b/>
        <sz val="10"/>
        <rFont val="Bahnschrift"/>
        <family val="2"/>
        <charset val="204"/>
      </rPr>
      <t>MTH-Q5E</t>
    </r>
    <r>
      <rPr>
        <sz val="8"/>
        <rFont val="Arial Cyr"/>
        <charset val="204"/>
      </rPr>
      <t xml:space="preserve"> (запорный клапан горячего водоснабжения, для интеграций нескольких ТН в один контур)</t>
    </r>
  </si>
  <si>
    <r>
      <rPr>
        <b/>
        <sz val="10"/>
        <rFont val="Bahnschrift"/>
        <family val="2"/>
        <charset val="204"/>
      </rPr>
      <t>RC-Q1E</t>
    </r>
    <r>
      <rPr>
        <sz val="10"/>
        <rFont val="Arial Cyr"/>
        <charset val="204"/>
      </rPr>
      <t xml:space="preserve"> </t>
    </r>
    <r>
      <rPr>
        <sz val="8"/>
        <rFont val="Arial Cyr"/>
        <charset val="204"/>
      </rPr>
      <t>(выносной сенсорный пульт управления для систем Q-ton)</t>
    </r>
  </si>
  <si>
    <r>
      <rPr>
        <b/>
        <sz val="10"/>
        <color theme="1"/>
        <rFont val="Bahnschrift"/>
        <family val="2"/>
        <charset val="204"/>
      </rPr>
      <t>RM-FGW</t>
    </r>
    <r>
      <rPr>
        <b/>
        <sz val="10"/>
        <color theme="1"/>
        <rFont val="Arial"/>
        <family val="2"/>
        <charset val="204"/>
      </rPr>
      <t xml:space="preserve"> </t>
    </r>
    <r>
      <rPr>
        <sz val="8"/>
        <color theme="1"/>
        <rFont val="Arial"/>
        <family val="2"/>
        <charset val="204"/>
      </rPr>
      <t>(мастер юнит 24-часового мониторинга)</t>
    </r>
  </si>
  <si>
    <r>
      <rPr>
        <b/>
        <sz val="10"/>
        <rFont val="Bahnschrift"/>
        <family val="2"/>
        <charset val="204"/>
      </rPr>
      <t>RM-PWB</t>
    </r>
    <r>
      <rPr>
        <b/>
        <sz val="10"/>
        <rFont val="Arial Cyr"/>
        <family val="2"/>
        <charset val="204"/>
      </rPr>
      <t xml:space="preserve"> </t>
    </r>
    <r>
      <rPr>
        <sz val="8"/>
        <rFont val="Arial Cyr"/>
        <charset val="204"/>
      </rPr>
      <t>(плата 24-часового мониторинга)</t>
    </r>
  </si>
  <si>
    <r>
      <rPr>
        <b/>
        <sz val="10"/>
        <color indexed="8"/>
        <rFont val="Bahnschrift"/>
        <family val="2"/>
        <charset val="204"/>
      </rPr>
      <t xml:space="preserve">HMA100V1 </t>
    </r>
    <r>
      <rPr>
        <sz val="8"/>
        <rFont val="Arial Cyr"/>
        <charset val="204"/>
      </rPr>
      <t>(внутр. шкаф с ПДУ, бак 270 л, теплообм. ГВС, теплооб. фреон/вода, эл. нагр., циркул. насосом)</t>
    </r>
  </si>
  <si>
    <r>
      <rPr>
        <b/>
        <sz val="10"/>
        <rFont val="Bahnschrift"/>
        <family val="2"/>
        <charset val="204"/>
      </rPr>
      <t>HMA100V2</t>
    </r>
    <r>
      <rPr>
        <b/>
        <sz val="10"/>
        <rFont val="Arial Cyr"/>
        <family val="2"/>
        <charset val="204"/>
      </rPr>
      <t xml:space="preserve"> </t>
    </r>
    <r>
      <rPr>
        <sz val="8"/>
        <rFont val="Arial Cyr"/>
        <charset val="204"/>
      </rPr>
      <t>(внутр. шкаф с ПДУ, бак 270 л, теплообм. ГВС, теплооб. фреон/вода, эл. нагр., циркул. насосом)</t>
    </r>
  </si>
  <si>
    <r>
      <rPr>
        <b/>
        <sz val="10"/>
        <rFont val="Bahnschrift"/>
        <family val="2"/>
        <charset val="204"/>
      </rPr>
      <t>HMS140V2</t>
    </r>
    <r>
      <rPr>
        <b/>
        <sz val="10"/>
        <rFont val="Arial Cyr"/>
        <family val="2"/>
        <charset val="204"/>
      </rPr>
      <t xml:space="preserve"> </t>
    </r>
    <r>
      <rPr>
        <sz val="8"/>
        <rFont val="Arial Cyr"/>
        <charset val="204"/>
      </rPr>
      <t>(внутр. шкаф с ПДУ, теплообмен. фреон/вода, циркул. насосом, без бака-аккумулятора)</t>
    </r>
  </si>
  <si>
    <r>
      <rPr>
        <b/>
        <sz val="10"/>
        <color indexed="8"/>
        <rFont val="Bahnschrift"/>
        <family val="2"/>
        <charset val="204"/>
      </rPr>
      <t>HMS140V1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(внутр. шкаф с ПДУ, теплообмен. фреон/вода, циркул. насосом, без бака-аккумулятора)</t>
    </r>
  </si>
  <si>
    <r>
      <rPr>
        <b/>
        <sz val="10"/>
        <color indexed="8"/>
        <rFont val="Bahnschrift"/>
        <family val="2"/>
        <charset val="204"/>
      </rPr>
      <t>HT30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(блок для настенного монтажа с баком 30 л, эл. нагр., для использовании системы только для отопления)</t>
    </r>
  </si>
  <si>
    <r>
      <rPr>
        <b/>
        <sz val="10"/>
        <rFont val="Bahnschrift"/>
        <family val="2"/>
        <charset val="204"/>
      </rPr>
      <t xml:space="preserve">MT300 </t>
    </r>
    <r>
      <rPr>
        <sz val="8"/>
        <rFont val="Arial Cyr"/>
        <charset val="204"/>
      </rPr>
      <t>(бак-аккумулятор 300 л в корпусе, электронагревателем 9 кВт, теплобменником ГВС)</t>
    </r>
  </si>
  <si>
    <r>
      <rPr>
        <b/>
        <sz val="10"/>
        <color indexed="8"/>
        <rFont val="Bahnschrift"/>
        <family val="2"/>
        <charset val="204"/>
      </rPr>
      <t>MT500</t>
    </r>
    <r>
      <rPr>
        <sz val="10"/>
        <rFont val="Arial Cyr"/>
        <charset val="204"/>
      </rPr>
      <t xml:space="preserve"> </t>
    </r>
    <r>
      <rPr>
        <sz val="8"/>
        <rFont val="Arial Cyr"/>
        <charset val="204"/>
      </rPr>
      <t>(бак-аккумулятор 500 л в корпусе, электронагревателем 9 кВт, теплобменником ГВС)</t>
    </r>
  </si>
  <si>
    <r>
      <rPr>
        <b/>
        <sz val="10"/>
        <color indexed="8"/>
        <rFont val="Bahnschrift"/>
        <family val="2"/>
        <charset val="204"/>
      </rPr>
      <t>HMK60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(внутренний шкаф с баком 180 л + наружный блок + контроллер, система "все в одном" 2,0 л.с.)</t>
    </r>
  </si>
  <si>
    <r>
      <rPr>
        <b/>
        <sz val="10"/>
        <rFont val="Bahnschrift"/>
        <family val="2"/>
        <charset val="204"/>
      </rPr>
      <t xml:space="preserve">HMK100 </t>
    </r>
    <r>
      <rPr>
        <sz val="8"/>
        <rFont val="Arial Cyr"/>
        <charset val="204"/>
      </rPr>
      <t>((внутренний шкаф с баком 180 л + наружный блок + контроллер, система "все в одном" 3,0-3,5 л.с.)</t>
    </r>
  </si>
  <si>
    <r>
      <rPr>
        <b/>
        <sz val="10"/>
        <color indexed="8"/>
        <rFont val="Bahnschrift"/>
        <family val="2"/>
        <charset val="204"/>
      </rPr>
      <t>RMU40M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(комнатный пульт управления, цветной дисплей)  </t>
    </r>
  </si>
  <si>
    <r>
      <rPr>
        <b/>
        <sz val="10"/>
        <rFont val="Bahnschrift"/>
        <family val="2"/>
        <charset val="204"/>
      </rPr>
      <t xml:space="preserve">RTS40M </t>
    </r>
    <r>
      <rPr>
        <sz val="8"/>
        <rFont val="Arial Cyr"/>
        <charset val="204"/>
      </rPr>
      <t>(комнатный датчик температуры)  </t>
    </r>
  </si>
  <si>
    <r>
      <rPr>
        <b/>
        <sz val="10"/>
        <color indexed="8"/>
        <rFont val="Bahnschrift"/>
        <family val="2"/>
        <charset val="204"/>
      </rPr>
      <t>VCC22</t>
    </r>
    <r>
      <rPr>
        <sz val="8"/>
        <rFont val="Arial Cyr"/>
        <charset val="204"/>
      </rPr>
      <t> (четырехходовой клапан для переключения режимов холод / тепло)</t>
    </r>
  </si>
  <si>
    <r>
      <rPr>
        <b/>
        <sz val="10"/>
        <rFont val="Bahnschrift"/>
        <family val="2"/>
        <charset val="204"/>
      </rPr>
      <t>VCC28</t>
    </r>
    <r>
      <rPr>
        <sz val="8"/>
        <rFont val="Arial Cyr"/>
        <charset val="204"/>
      </rPr>
      <t> (четырехходовой клапан для переключения режимов холод / тепло)</t>
    </r>
  </si>
  <si>
    <r>
      <rPr>
        <b/>
        <sz val="10"/>
        <color indexed="8"/>
        <rFont val="Bahnschrift"/>
        <family val="2"/>
        <charset val="204"/>
      </rPr>
      <t>ESV22</t>
    </r>
    <r>
      <rPr>
        <b/>
        <sz val="10"/>
        <color indexed="8"/>
        <rFont val="Arial"/>
        <family val="2"/>
        <charset val="204"/>
      </rPr>
      <t> </t>
    </r>
    <r>
      <rPr>
        <sz val="8"/>
        <rFont val="Arial Cyr"/>
        <charset val="204"/>
      </rPr>
      <t>(смесительный узел для регулировки температуры воды, исп. при подключении теплых полов)</t>
    </r>
  </si>
  <si>
    <r>
      <rPr>
        <b/>
        <sz val="10"/>
        <rFont val="Bahnschrift"/>
        <family val="2"/>
        <charset val="204"/>
      </rPr>
      <t>ESV28</t>
    </r>
    <r>
      <rPr>
        <b/>
        <sz val="10"/>
        <rFont val="Arial Cyr"/>
        <family val="2"/>
        <charset val="204"/>
      </rPr>
      <t> </t>
    </r>
    <r>
      <rPr>
        <sz val="8"/>
        <rFont val="Arial Cyr"/>
        <charset val="204"/>
      </rPr>
      <t>(смесительный узел для регулировки температуры воды, исп. при подключении теплых полов)</t>
    </r>
  </si>
  <si>
    <r>
      <rPr>
        <b/>
        <sz val="10"/>
        <color indexed="8"/>
        <rFont val="Bahnschrift"/>
        <family val="2"/>
        <charset val="204"/>
      </rPr>
      <t>ACK22</t>
    </r>
    <r>
      <rPr>
        <sz val="8"/>
        <rFont val="Arial Cyr"/>
        <charset val="204"/>
      </rPr>
      <t> (комплект кабелей для подключения аксессуаров VCC и ESV) </t>
    </r>
  </si>
  <si>
    <r>
      <rPr>
        <b/>
        <sz val="10"/>
        <rFont val="Bahnschrift"/>
        <family val="2"/>
        <charset val="204"/>
      </rPr>
      <t>ACK28</t>
    </r>
    <r>
      <rPr>
        <sz val="8"/>
        <rFont val="Arial Cyr"/>
        <charset val="204"/>
      </rPr>
      <t> (комплект кабелей для подключения аксессуаров VCC и ESV) </t>
    </r>
  </si>
  <si>
    <r>
      <rPr>
        <b/>
        <sz val="10"/>
        <color indexed="8"/>
        <rFont val="Bahnschrift"/>
        <family val="2"/>
        <charset val="204"/>
      </rPr>
      <t>CW-H-E1</t>
    </r>
    <r>
      <rPr>
        <b/>
        <sz val="10"/>
        <color indexed="8"/>
        <rFont val="Arial"/>
        <family val="2"/>
        <charset val="204"/>
      </rPr>
      <t xml:space="preserve"> </t>
    </r>
    <r>
      <rPr>
        <sz val="8"/>
        <rFont val="Arial Cyr"/>
        <charset val="204"/>
      </rPr>
      <t>(нагреватель поддона наружного блока)</t>
    </r>
  </si>
  <si>
    <t>&lt; СКИДКА ДЛЯ КАТЕГОРИИ-3 (VRF)</t>
  </si>
  <si>
    <r>
      <rPr>
        <b/>
        <sz val="10.5"/>
        <color theme="0"/>
        <rFont val="Arial"/>
        <family val="2"/>
        <charset val="204"/>
      </rPr>
      <t xml:space="preserve">                                                                      Настенные сплит-системы                                                                                    </t>
    </r>
    <r>
      <rPr>
        <b/>
        <sz val="10.5"/>
        <color rgb="FF00FFFF"/>
        <rFont val="Arial"/>
        <family val="2"/>
        <charset val="204"/>
      </rPr>
      <t>STANDARD Inverter</t>
    </r>
    <r>
      <rPr>
        <b/>
        <sz val="11"/>
        <color theme="0"/>
        <rFont val="Arial"/>
        <family val="2"/>
        <charset val="204"/>
      </rPr>
      <t xml:space="preserve">                                                                                </t>
    </r>
    <r>
      <rPr>
        <b/>
        <sz val="10"/>
        <color theme="0"/>
        <rFont val="Arial"/>
        <family val="2"/>
        <charset val="204"/>
      </rPr>
      <t xml:space="preserve">(Серия SRK-ZSP-W; холод/тепло) </t>
    </r>
  </si>
  <si>
    <t xml:space="preserve"> • Хладагент нового поколения R32  • Высокий уровень энергосбережения (SEER) "А++"  • Самоочистка внутр. блока </t>
  </si>
  <si>
    <t>SRK25ZSP-W</t>
  </si>
  <si>
    <t>(0,9 - 3,18)</t>
  </si>
  <si>
    <t>(1,0 - 4,1)</t>
  </si>
  <si>
    <t>SRC25ZSP-W</t>
  </si>
  <si>
    <t>SRK35ZSP-W</t>
  </si>
  <si>
    <t>(1,0 - 4,6)</t>
  </si>
  <si>
    <t>SRC35ZSP-W</t>
  </si>
  <si>
    <t>SRK45ZSP-W</t>
  </si>
  <si>
    <t>(1,2 - 5,8)</t>
  </si>
  <si>
    <t>SRC45ZSP-W</t>
  </si>
  <si>
    <r>
      <t xml:space="preserve">SP-PC-FL2 </t>
    </r>
    <r>
      <rPr>
        <sz val="9"/>
        <rFont val="Bahnschrift"/>
        <family val="2"/>
        <charset val="204"/>
      </rPr>
      <t>(компл. фотокаталитических дезодорирующих фильтров SRK25~45 - 2 ед.)</t>
    </r>
  </si>
  <si>
    <t xml:space="preserve">* Кондиционеры имеют заводскую заправку хладагентом R32 для установки на фреонопроводы длиной (до): SRK25ZSP-W - 10м, SRK35ZSP-W - 15м, SRK45ZSP-W - 15м. В случае установки на более протяженные трассы, осуществляется дозаправка 22 гр. на 1 м/п (только  для моделей 2,5 и 4,5 кВт, модель 3,5 кВт дозаправки не требует).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</si>
</sst>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&quot;\&quot;#,##0;[Red]&quot;\&quot;\-#,##0"/>
    <numFmt numFmtId="167" formatCode="#,##0.00&quot;kW.&quot;"/>
    <numFmt numFmtId="168" formatCode="0.000"/>
  </numFmts>
  <fonts count="19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ＭＳ Ｐゴシック"/>
      <charset val="128"/>
    </font>
    <font>
      <b/>
      <sz val="10"/>
      <color indexed="10"/>
      <name val="Arial Cyr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10"/>
      <color indexed="17"/>
      <name val="Arial Cyr"/>
      <family val="2"/>
      <charset val="204"/>
    </font>
    <font>
      <b/>
      <sz val="8"/>
      <name val="Arial Cyr"/>
      <family val="2"/>
      <charset val="204"/>
    </font>
    <font>
      <b/>
      <sz val="12"/>
      <color indexed="9"/>
      <name val="Arial"/>
      <family val="2"/>
    </font>
    <font>
      <sz val="10"/>
      <color indexed="9"/>
      <name val="Arial Cyr"/>
      <family val="2"/>
      <charset val="204"/>
    </font>
    <font>
      <sz val="8"/>
      <name val="Arial Cyr"/>
      <charset val="204"/>
    </font>
    <font>
      <b/>
      <sz val="10"/>
      <color indexed="8"/>
      <name val="Arial Cyr"/>
      <charset val="204"/>
    </font>
    <font>
      <sz val="8"/>
      <color indexed="8"/>
      <name val="Arial Cyr"/>
      <charset val="204"/>
    </font>
    <font>
      <b/>
      <sz val="10"/>
      <color indexed="8"/>
      <name val="Arial"/>
      <family val="2"/>
    </font>
    <font>
      <b/>
      <sz val="10"/>
      <color indexed="9"/>
      <name val="Arial Cyr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 Cyr"/>
      <charset val="204"/>
    </font>
    <font>
      <sz val="9"/>
      <name val="Arial Cyr"/>
      <charset val="204"/>
    </font>
    <font>
      <sz val="9.5"/>
      <color indexed="5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17"/>
      <name val="Arial Black"/>
      <family val="2"/>
      <charset val="204"/>
    </font>
    <font>
      <b/>
      <sz val="12"/>
      <color indexed="8"/>
      <name val="Arial Black"/>
      <family val="2"/>
      <charset val="204"/>
    </font>
    <font>
      <sz val="9"/>
      <name val="Arial Black"/>
      <family val="2"/>
      <charset val="204"/>
    </font>
    <font>
      <sz val="9"/>
      <name val="Arial"/>
      <family val="2"/>
      <charset val="204"/>
    </font>
    <font>
      <sz val="10"/>
      <color indexed="17"/>
      <name val="Arial Black"/>
      <family val="2"/>
      <charset val="204"/>
    </font>
    <font>
      <sz val="10"/>
      <color indexed="10"/>
      <name val="Arial Black"/>
      <family val="2"/>
      <charset val="204"/>
    </font>
    <font>
      <sz val="10"/>
      <color indexed="30"/>
      <name val="Arial Black"/>
      <family val="2"/>
      <charset val="204"/>
    </font>
    <font>
      <sz val="8"/>
      <color indexed="58"/>
      <name val="Arial Cyr"/>
      <charset val="204"/>
    </font>
    <font>
      <sz val="8"/>
      <color indexed="8"/>
      <name val="Arial Cyr"/>
      <charset val="204"/>
    </font>
    <font>
      <b/>
      <sz val="10"/>
      <color indexed="17"/>
      <name val="Arial Black"/>
      <family val="2"/>
      <charset val="204"/>
    </font>
    <font>
      <b/>
      <sz val="10"/>
      <color indexed="9"/>
      <name val="Arial Black"/>
      <family val="2"/>
      <charset val="204"/>
    </font>
    <font>
      <sz val="10"/>
      <name val="Arial Black"/>
      <family val="2"/>
      <charset val="204"/>
    </font>
    <font>
      <sz val="12"/>
      <color indexed="9"/>
      <name val="Arial Black"/>
      <family val="2"/>
      <charset val="204"/>
    </font>
    <font>
      <sz val="12"/>
      <name val="Arial Black"/>
      <family val="2"/>
      <charset val="204"/>
    </font>
    <font>
      <sz val="13"/>
      <name val="Impact"/>
      <family val="2"/>
      <charset val="204"/>
    </font>
    <font>
      <sz val="11"/>
      <name val="Impact"/>
      <family val="2"/>
      <charset val="204"/>
    </font>
    <font>
      <sz val="11"/>
      <name val="Arial Cyr"/>
      <family val="2"/>
      <charset val="204"/>
    </font>
    <font>
      <sz val="13"/>
      <color indexed="8"/>
      <name val="Impact"/>
      <family val="2"/>
      <charset val="204"/>
    </font>
    <font>
      <sz val="14"/>
      <name val="Impact"/>
      <family val="2"/>
      <charset val="204"/>
    </font>
    <font>
      <sz val="8"/>
      <color indexed="9"/>
      <name val="Arial Cyr"/>
      <family val="2"/>
      <charset val="204"/>
    </font>
    <font>
      <sz val="8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family val="2"/>
      <charset val="204"/>
    </font>
    <font>
      <sz val="9"/>
      <color theme="1"/>
      <name val="Arial Black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Arial Cyr"/>
      <charset val="204"/>
    </font>
    <font>
      <sz val="10"/>
      <color rgb="FF0000CC"/>
      <name val="Arial Cyr"/>
      <family val="2"/>
      <charset val="204"/>
    </font>
    <font>
      <b/>
      <sz val="10"/>
      <color rgb="FF0000CC"/>
      <name val="Arial"/>
      <family val="2"/>
    </font>
    <font>
      <b/>
      <sz val="10"/>
      <color rgb="FFFF0000"/>
      <name val="Arial Cyr"/>
      <charset val="204"/>
    </font>
    <font>
      <sz val="10"/>
      <color rgb="FF0000FF"/>
      <name val="Arial Cyr"/>
      <charset val="204"/>
    </font>
    <font>
      <b/>
      <sz val="11"/>
      <color theme="0"/>
      <name val="Arial"/>
      <family val="2"/>
      <charset val="204"/>
    </font>
    <font>
      <b/>
      <sz val="10"/>
      <color rgb="FFFF0000"/>
      <name val="Arial Cyr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0"/>
      <name val="Arial Cyr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theme="0"/>
      <name val="Arial Cyr"/>
      <family val="2"/>
      <charset val="204"/>
    </font>
    <font>
      <b/>
      <sz val="11"/>
      <color rgb="FF66FFFF"/>
      <name val="Arial"/>
      <family val="2"/>
      <charset val="204"/>
    </font>
    <font>
      <b/>
      <sz val="11"/>
      <color rgb="FF66FFFF"/>
      <name val="Arial Cyr"/>
      <charset val="204"/>
    </font>
    <font>
      <sz val="8"/>
      <color theme="0"/>
      <name val="Arial Cyr"/>
      <charset val="204"/>
    </font>
    <font>
      <b/>
      <sz val="10"/>
      <color theme="0"/>
      <name val="Arial Cyr"/>
      <charset val="204"/>
    </font>
    <font>
      <sz val="14"/>
      <color theme="1"/>
      <name val="Impact"/>
      <family val="2"/>
      <charset val="204"/>
    </font>
    <font>
      <sz val="13"/>
      <color rgb="FFFF0000"/>
      <name val="Impact"/>
      <family val="2"/>
      <charset val="204"/>
    </font>
    <font>
      <sz val="10"/>
      <color theme="1"/>
      <name val="Arial Cyr"/>
      <charset val="204"/>
    </font>
    <font>
      <b/>
      <sz val="10"/>
      <color rgb="FF0000FF"/>
      <name val="Arial Cyr"/>
      <charset val="204"/>
    </font>
    <font>
      <b/>
      <sz val="10"/>
      <color rgb="FFFF0000"/>
      <name val="Arial"/>
      <family val="2"/>
      <charset val="204"/>
    </font>
    <font>
      <sz val="15"/>
      <color rgb="FFFF0000"/>
      <name val="Impact"/>
      <family val="2"/>
      <charset val="204"/>
    </font>
    <font>
      <b/>
      <sz val="10"/>
      <color rgb="FF0000FF"/>
      <name val="Arial"/>
      <family val="2"/>
      <charset val="204"/>
    </font>
    <font>
      <b/>
      <sz val="11"/>
      <color rgb="FF00FFFF"/>
      <name val="Arial Cyr"/>
      <charset val="204"/>
    </font>
    <font>
      <sz val="8"/>
      <color rgb="FF0000FF"/>
      <name val="Arial Cyr"/>
      <family val="2"/>
      <charset val="204"/>
    </font>
    <font>
      <b/>
      <sz val="10"/>
      <color rgb="FFFF0000"/>
      <name val="Arial"/>
      <family val="2"/>
    </font>
    <font>
      <u/>
      <sz val="10"/>
      <color theme="10"/>
      <name val="Arial Cyr"/>
      <charset val="204"/>
    </font>
    <font>
      <b/>
      <sz val="10"/>
      <color rgb="FFCC0066"/>
      <name val="Arial Cyr"/>
      <charset val="204"/>
    </font>
    <font>
      <sz val="8"/>
      <color rgb="FFCC0066"/>
      <name val="Arial Cyr"/>
      <family val="2"/>
      <charset val="204"/>
    </font>
    <font>
      <sz val="8"/>
      <color rgb="FFCC0066"/>
      <name val="Arial Cyr"/>
      <charset val="204"/>
    </font>
    <font>
      <sz val="10"/>
      <color rgb="FFCC0066"/>
      <name val="Arial Cyr"/>
      <charset val="204"/>
    </font>
    <font>
      <b/>
      <sz val="10"/>
      <color rgb="FFCC0066"/>
      <name val="Arial"/>
      <family val="2"/>
      <charset val="204"/>
    </font>
    <font>
      <b/>
      <sz val="10"/>
      <color rgb="FFCC0066"/>
      <name val="Arial Cyr"/>
      <family val="2"/>
      <charset val="204"/>
    </font>
    <font>
      <sz val="10"/>
      <color rgb="FFCC0066"/>
      <name val="Arial Cyr"/>
      <family val="2"/>
      <charset val="204"/>
    </font>
    <font>
      <sz val="9"/>
      <color theme="1"/>
      <name val="Arial Cyr"/>
      <charset val="204"/>
    </font>
    <font>
      <sz val="9"/>
      <color theme="1"/>
      <name val="Arial"/>
      <family val="2"/>
      <charset val="204"/>
    </font>
    <font>
      <b/>
      <sz val="11"/>
      <color rgb="FF00FFFF"/>
      <name val="Arial"/>
      <family val="2"/>
      <charset val="204"/>
    </font>
    <font>
      <b/>
      <sz val="10"/>
      <color rgb="FFC00000"/>
      <name val="Arial Cyr"/>
      <charset val="204"/>
    </font>
    <font>
      <b/>
      <sz val="10.5"/>
      <color theme="0"/>
      <name val="Arial"/>
      <family val="2"/>
      <charset val="204"/>
    </font>
    <font>
      <b/>
      <sz val="10.5"/>
      <color rgb="FF00FFFF"/>
      <name val="Arial"/>
      <family val="2"/>
      <charset val="204"/>
    </font>
    <font>
      <b/>
      <sz val="10.5"/>
      <color rgb="FF66FFFF"/>
      <name val="Arial"/>
      <family val="2"/>
      <charset val="204"/>
    </font>
    <font>
      <sz val="9"/>
      <color rgb="FFCC0066"/>
      <name val="Arial Black"/>
      <family val="2"/>
      <charset val="204"/>
    </font>
    <font>
      <sz val="11"/>
      <color rgb="FFCC0066"/>
      <name val="Arial Cyr"/>
      <family val="2"/>
      <charset val="204"/>
    </font>
    <font>
      <sz val="8"/>
      <color rgb="FFCC0066"/>
      <name val="Candara"/>
      <family val="2"/>
      <charset val="204"/>
    </font>
    <font>
      <sz val="11"/>
      <color rgb="FFCC0066"/>
      <name val="Impact"/>
      <family val="2"/>
      <charset val="204"/>
    </font>
    <font>
      <sz val="10"/>
      <color rgb="FF0000CC"/>
      <name val="Arial Cyr"/>
      <charset val="204"/>
    </font>
    <font>
      <sz val="9"/>
      <color rgb="FF0000CC"/>
      <name val="Arial Black"/>
      <family val="2"/>
      <charset val="204"/>
    </font>
    <font>
      <sz val="8"/>
      <color rgb="FF0000CC"/>
      <name val="Arial Cyr"/>
      <charset val="204"/>
    </font>
    <font>
      <b/>
      <sz val="8"/>
      <color rgb="FFCC0066"/>
      <name val="Arial Cyr"/>
      <charset val="204"/>
    </font>
    <font>
      <b/>
      <sz val="8"/>
      <color rgb="FFCC0066"/>
      <name val="Arial Cyr"/>
      <family val="2"/>
      <charset val="204"/>
    </font>
    <font>
      <sz val="10"/>
      <color rgb="FFC00000"/>
      <name val="Arial Cyr"/>
      <charset val="204"/>
    </font>
    <font>
      <sz val="9"/>
      <color indexed="8"/>
      <name val="Arial Cyr"/>
      <charset val="204"/>
    </font>
    <font>
      <b/>
      <sz val="10"/>
      <color rgb="FFCC0066"/>
      <name val="Arial Black"/>
      <family val="2"/>
      <charset val="204"/>
    </font>
    <font>
      <sz val="12"/>
      <color theme="1"/>
      <name val="Arial Black"/>
      <family val="2"/>
      <charset val="204"/>
    </font>
    <font>
      <sz val="12"/>
      <color rgb="FFFF0000"/>
      <name val="Arial Black"/>
      <family val="2"/>
      <charset val="204"/>
    </font>
    <font>
      <b/>
      <sz val="10"/>
      <name val="Arial Black"/>
      <family val="2"/>
      <charset val="204"/>
    </font>
    <font>
      <sz val="12"/>
      <color indexed="8"/>
      <name val="Arial Black"/>
      <family val="2"/>
      <charset val="204"/>
    </font>
    <font>
      <b/>
      <sz val="10"/>
      <color theme="1"/>
      <name val="Bahnschrift"/>
      <family val="2"/>
      <charset val="204"/>
    </font>
    <font>
      <b/>
      <sz val="10"/>
      <name val="Bahnschrift"/>
      <family val="2"/>
      <charset val="204"/>
    </font>
    <font>
      <sz val="8"/>
      <name val="Bahnschrift"/>
      <family val="2"/>
      <charset val="204"/>
    </font>
    <font>
      <sz val="10"/>
      <name val="Bahnschrift"/>
      <family val="2"/>
      <charset val="204"/>
    </font>
    <font>
      <b/>
      <sz val="9"/>
      <name val="Bahnschrift"/>
      <family val="2"/>
      <charset val="204"/>
    </font>
    <font>
      <b/>
      <sz val="11"/>
      <color theme="0"/>
      <name val="Bahnschrift"/>
      <charset val="204"/>
    </font>
    <font>
      <sz val="10"/>
      <color rgb="FFC00000"/>
      <name val="Arial Cyr"/>
      <family val="2"/>
      <charset val="204"/>
    </font>
    <font>
      <b/>
      <sz val="10"/>
      <color rgb="FFC00000"/>
      <name val="Arial Cyr"/>
      <family val="2"/>
      <charset val="204"/>
    </font>
    <font>
      <b/>
      <sz val="10"/>
      <color rgb="FFC00000"/>
      <name val="Bahnschrift"/>
      <family val="2"/>
      <charset val="204"/>
    </font>
    <font>
      <sz val="8"/>
      <color rgb="FFC00000"/>
      <name val="Bahnschrift"/>
      <family val="2"/>
      <charset val="204"/>
    </font>
    <font>
      <b/>
      <sz val="10"/>
      <color rgb="FFC00000"/>
      <name val="Arial"/>
      <family val="2"/>
      <charset val="204"/>
    </font>
    <font>
      <sz val="8"/>
      <color rgb="FFC00000"/>
      <name val="Arial Cyr"/>
      <family val="2"/>
      <charset val="204"/>
    </font>
    <font>
      <sz val="10"/>
      <color rgb="FF0000FF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15"/>
      <color rgb="FF0000FF"/>
      <name val="Arial Black"/>
      <family val="2"/>
      <charset val="204"/>
    </font>
    <font>
      <sz val="15"/>
      <color rgb="FFFF0000"/>
      <name val="Arial Black"/>
      <family val="2"/>
      <charset val="204"/>
    </font>
    <font>
      <b/>
      <sz val="10"/>
      <color rgb="FF00FFFF"/>
      <name val="Arial Cyr"/>
      <charset val="204"/>
    </font>
    <font>
      <sz val="10"/>
      <color rgb="FF0070C0"/>
      <name val="Arial"/>
      <family val="2"/>
      <charset val="204"/>
    </font>
    <font>
      <sz val="10"/>
      <color theme="0"/>
      <name val="Arial Cyr"/>
      <charset val="204"/>
    </font>
    <font>
      <b/>
      <sz val="9"/>
      <color rgb="FFC00000"/>
      <name val="Arial Cyr"/>
      <charset val="204"/>
    </font>
    <font>
      <sz val="9"/>
      <color rgb="FFC00000"/>
      <name val="Arial Cyr"/>
      <charset val="204"/>
    </font>
    <font>
      <b/>
      <sz val="9"/>
      <color rgb="FF0000FF"/>
      <name val="Arial Cyr"/>
      <charset val="204"/>
    </font>
    <font>
      <sz val="9"/>
      <color rgb="FF0000FF"/>
      <name val="Arial Cyr"/>
      <charset val="204"/>
    </font>
    <font>
      <i/>
      <sz val="8"/>
      <color theme="9" tint="-0.499984740745262"/>
      <name val="Arial Cyr"/>
      <charset val="204"/>
    </font>
    <font>
      <sz val="8"/>
      <color rgb="FF00FFFF"/>
      <name val="Arial Cyr"/>
      <charset val="204"/>
    </font>
    <font>
      <b/>
      <sz val="10"/>
      <color theme="1"/>
      <name val="Arial Narrow"/>
      <family val="2"/>
      <charset val="204"/>
    </font>
    <font>
      <b/>
      <sz val="10"/>
      <color rgb="FF00FFFF"/>
      <name val="Arial"/>
      <family val="2"/>
      <charset val="204"/>
    </font>
    <font>
      <sz val="8"/>
      <color rgb="FF008000"/>
      <name val="Candara"/>
      <family val="2"/>
      <charset val="204"/>
    </font>
    <font>
      <b/>
      <sz val="10"/>
      <color indexed="20"/>
      <name val="Arial Cyr"/>
      <charset val="204"/>
    </font>
    <font>
      <sz val="10"/>
      <color indexed="20"/>
      <name val="Arial Cyr"/>
      <charset val="204"/>
    </font>
    <font>
      <sz val="8"/>
      <color indexed="20"/>
      <name val="Arial Cyr"/>
      <charset val="204"/>
    </font>
    <font>
      <sz val="8"/>
      <color indexed="12"/>
      <name val="Candara"/>
      <family val="2"/>
      <charset val="204"/>
    </font>
    <font>
      <sz val="8"/>
      <color indexed="20"/>
      <name val="Candara"/>
      <family val="2"/>
      <charset val="204"/>
    </font>
    <font>
      <sz val="8"/>
      <color indexed="21"/>
      <name val="Candara"/>
      <family val="2"/>
      <charset val="204"/>
    </font>
    <font>
      <sz val="12"/>
      <color indexed="20"/>
      <name val="Arial Black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5"/>
      <name val="Arial Cyr"/>
      <charset val="204"/>
    </font>
    <font>
      <sz val="8"/>
      <color indexed="17"/>
      <name val="Candara"/>
      <family val="2"/>
      <charset val="204"/>
    </font>
    <font>
      <sz val="8"/>
      <color indexed="9"/>
      <name val="Arial Cyr"/>
      <charset val="204"/>
    </font>
    <font>
      <sz val="8"/>
      <color indexed="15"/>
      <name val="Arial Cyr"/>
      <charset val="204"/>
    </font>
    <font>
      <sz val="8"/>
      <color theme="1" tint="0.34998626667073579"/>
      <name val="Arial Narrow"/>
      <family val="2"/>
      <charset val="204"/>
    </font>
    <font>
      <sz val="9"/>
      <color theme="9" tint="-0.499984740745262"/>
      <name val="Arial Black"/>
      <family val="2"/>
      <charset val="204"/>
    </font>
    <font>
      <sz val="8"/>
      <color rgb="FF0000FF"/>
      <name val="Candara"/>
      <family val="2"/>
      <charset val="204"/>
    </font>
    <font>
      <b/>
      <sz val="10"/>
      <color theme="9" tint="-0.499984740745262"/>
      <name val="Arial"/>
      <family val="2"/>
      <charset val="204"/>
    </font>
    <font>
      <b/>
      <sz val="10"/>
      <color rgb="FF0070C0"/>
      <name val="Arial Cyr"/>
      <charset val="204"/>
    </font>
    <font>
      <sz val="13"/>
      <color rgb="FF0070C0"/>
      <name val="Impact"/>
      <family val="2"/>
      <charset val="204"/>
    </font>
    <font>
      <b/>
      <i/>
      <sz val="9"/>
      <color theme="1"/>
      <name val="Arial Cyr"/>
      <charset val="204"/>
    </font>
    <font>
      <b/>
      <sz val="9"/>
      <color rgb="FF0070C0"/>
      <name val="Arial Cyr"/>
      <charset val="204"/>
    </font>
    <font>
      <b/>
      <sz val="9"/>
      <color theme="1"/>
      <name val="Arial Cyr"/>
      <charset val="204"/>
    </font>
    <font>
      <i/>
      <sz val="8"/>
      <color theme="9" tint="-0.499984740745262"/>
      <name val="Arial"/>
      <family val="2"/>
      <charset val="204"/>
    </font>
    <font>
      <b/>
      <i/>
      <sz val="9"/>
      <color rgb="FF0070C0"/>
      <name val="Arial Cyr"/>
      <charset val="204"/>
    </font>
    <font>
      <b/>
      <i/>
      <sz val="10"/>
      <color rgb="FF0000FF"/>
      <name val="Arial Cyr"/>
      <charset val="204"/>
    </font>
    <font>
      <sz val="8"/>
      <color rgb="FF008000"/>
      <name val="Arial"/>
      <family val="2"/>
      <charset val="204"/>
    </font>
    <font>
      <b/>
      <i/>
      <sz val="9"/>
      <color rgb="FFFF0000"/>
      <name val="Arial Cyr"/>
      <charset val="204"/>
    </font>
    <font>
      <sz val="10"/>
      <color rgb="FF008000"/>
      <name val="Arial"/>
      <family val="2"/>
      <charset val="204"/>
    </font>
    <font>
      <b/>
      <sz val="8"/>
      <color theme="0"/>
      <name val="Arial Cyr"/>
      <charset val="204"/>
    </font>
    <font>
      <b/>
      <sz val="10"/>
      <color indexed="21"/>
      <name val="Arial"/>
      <family val="2"/>
      <charset val="204"/>
    </font>
    <font>
      <sz val="10"/>
      <color theme="1"/>
      <name val="Bahnschrift"/>
      <family val="2"/>
      <charset val="204"/>
    </font>
    <font>
      <sz val="8"/>
      <color theme="1"/>
      <name val="Bahnschrift"/>
      <family val="2"/>
      <charset val="204"/>
    </font>
    <font>
      <sz val="9"/>
      <name val="Bahnschrift"/>
      <family val="2"/>
      <charset val="204"/>
    </font>
    <font>
      <b/>
      <sz val="10"/>
      <color indexed="17"/>
      <name val="Bahnschrift"/>
      <family val="2"/>
      <charset val="204"/>
    </font>
    <font>
      <sz val="9"/>
      <color theme="1"/>
      <name val="Bahnschrift"/>
      <family val="2"/>
      <charset val="204"/>
    </font>
    <font>
      <sz val="8"/>
      <color indexed="8"/>
      <name val="Bahnschrift"/>
      <family val="2"/>
      <charset val="204"/>
    </font>
    <font>
      <b/>
      <sz val="10"/>
      <color rgb="FF0000FF"/>
      <name val="Bahnschrift"/>
      <family val="2"/>
      <charset val="204"/>
    </font>
    <font>
      <sz val="8"/>
      <color rgb="FF0000FF"/>
      <name val="Bahnschrift"/>
      <family val="2"/>
      <charset val="204"/>
    </font>
    <font>
      <b/>
      <sz val="8"/>
      <name val="Bahnschrift"/>
      <family val="2"/>
      <charset val="204"/>
    </font>
    <font>
      <sz val="9.5"/>
      <color indexed="58"/>
      <name val="Bahnschrift"/>
      <family val="2"/>
      <charset val="204"/>
    </font>
    <font>
      <b/>
      <sz val="10"/>
      <color indexed="8"/>
      <name val="Bahnschrift"/>
      <family val="2"/>
      <charset val="204"/>
    </font>
    <font>
      <sz val="9"/>
      <color indexed="8"/>
      <name val="Bahnschrift"/>
      <family val="2"/>
      <charset val="204"/>
    </font>
    <font>
      <sz val="8"/>
      <color indexed="12"/>
      <name val="Bahnschrift"/>
      <family val="2"/>
      <charset val="204"/>
    </font>
    <font>
      <sz val="8"/>
      <color indexed="58"/>
      <name val="Bahnschrift"/>
      <family val="2"/>
      <charset val="204"/>
    </font>
    <font>
      <b/>
      <sz val="8"/>
      <color rgb="FFC00000"/>
      <name val="Bahnschrift"/>
      <family val="2"/>
      <charset val="204"/>
    </font>
    <font>
      <sz val="7"/>
      <color rgb="FF008000"/>
      <name val="Bahnschrift"/>
      <family val="2"/>
      <charset val="204"/>
    </font>
    <font>
      <b/>
      <sz val="9"/>
      <color theme="1"/>
      <name val="Bahnschrift"/>
      <family val="2"/>
      <charset val="204"/>
    </font>
    <font>
      <b/>
      <sz val="10"/>
      <color indexed="9"/>
      <name val="Bahnschrift"/>
      <family val="2"/>
      <charset val="204"/>
    </font>
    <font>
      <b/>
      <sz val="10"/>
      <color rgb="FF0000CC"/>
      <name val="Bahnschrift"/>
      <family val="2"/>
      <charset val="204"/>
    </font>
    <font>
      <b/>
      <sz val="10"/>
      <color indexed="12"/>
      <name val="Bahnschrift"/>
      <family val="2"/>
      <charset val="204"/>
    </font>
    <font>
      <b/>
      <sz val="9"/>
      <color rgb="FF0000CC"/>
      <name val="Arial"/>
      <family val="2"/>
      <charset val="204"/>
    </font>
    <font>
      <b/>
      <sz val="10"/>
      <color indexed="21"/>
      <name val="Bahnschrift"/>
      <family val="2"/>
      <charset val="204"/>
    </font>
    <font>
      <sz val="8"/>
      <color indexed="58"/>
      <name val="Arial"/>
      <family val="2"/>
      <charset val="204"/>
    </font>
    <font>
      <b/>
      <sz val="9"/>
      <color rgb="FFCC0066"/>
      <name val="Arial Cyr"/>
      <charset val="204"/>
    </font>
    <font>
      <sz val="10"/>
      <color theme="1"/>
      <name val="Arial Cyr"/>
      <family val="2"/>
      <charset val="204"/>
    </font>
    <font>
      <sz val="8"/>
      <color rgb="FF0000FF"/>
      <name val="Arial Cyr"/>
      <charset val="204"/>
    </font>
    <font>
      <sz val="8"/>
      <color rgb="FF008000"/>
      <name val="Arial Cyr"/>
      <family val="2"/>
      <charset val="204"/>
    </font>
    <font>
      <sz val="8"/>
      <color theme="1"/>
      <name val="Arial Cyr"/>
      <family val="2"/>
      <charset val="204"/>
    </font>
    <font>
      <sz val="10"/>
      <color rgb="FF008000"/>
      <name val="Arial Black"/>
      <family val="2"/>
      <charset val="204"/>
    </font>
    <font>
      <sz val="8"/>
      <color rgb="FFC00000"/>
      <name val="Arial Cyr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9FBF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AF5F8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6EAEA"/>
        <bgColor indexed="64"/>
      </patternFill>
    </fill>
    <fill>
      <patternFill patternType="solid">
        <fgColor rgb="FFFCF8F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</fills>
  <borders count="2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hair">
        <color indexed="64"/>
      </top>
      <bottom style="dotted">
        <color auto="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/>
      <right style="thin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n">
        <color theme="1" tint="0.34998626667073579"/>
      </right>
      <top style="hair">
        <color indexed="64"/>
      </top>
      <bottom/>
      <diagonal/>
    </border>
    <border>
      <left/>
      <right style="thin">
        <color theme="1" tint="0.34998626667073579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1" tint="0.34998626667073579"/>
      </right>
      <top style="dotted">
        <color auto="1"/>
      </top>
      <bottom style="dotted">
        <color auto="1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 tint="0.34998626667073579"/>
      </left>
      <right/>
      <top style="dotted">
        <color auto="1"/>
      </top>
      <bottom style="dotted">
        <color auto="1"/>
      </bottom>
      <diagonal/>
    </border>
    <border>
      <left style="thin">
        <color theme="1" tint="0.34998626667073579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theme="1" tint="0.34998626667073579"/>
      </left>
      <right/>
      <top style="hair">
        <color indexed="64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/>
      <bottom style="thin">
        <color theme="1" tint="0.34998626667073579"/>
      </bottom>
      <diagonal/>
    </border>
    <border>
      <left/>
      <right/>
      <top style="hair">
        <color indexed="64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hair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hair">
        <color indexed="64"/>
      </bottom>
      <diagonal/>
    </border>
    <border>
      <left/>
      <right/>
      <top style="thin">
        <color theme="1" tint="0.34998626667073579"/>
      </top>
      <bottom style="hair">
        <color indexed="64"/>
      </bottom>
      <diagonal/>
    </border>
    <border>
      <left/>
      <right style="thin">
        <color indexed="64"/>
      </right>
      <top style="thin">
        <color theme="1" tint="0.34998626667073579"/>
      </top>
      <bottom style="hair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hair">
        <color indexed="64"/>
      </bottom>
      <diagonal/>
    </border>
    <border>
      <left style="thin">
        <color theme="1" tint="0.34998626667073579"/>
      </left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 style="dotted">
        <color auto="1"/>
      </left>
      <right style="thin">
        <color theme="1" tint="0.34998626667073579"/>
      </right>
      <top style="dotted">
        <color auto="1"/>
      </top>
      <bottom style="thin">
        <color theme="1" tint="0.34998626667073579"/>
      </bottom>
      <diagonal/>
    </border>
    <border>
      <left/>
      <right/>
      <top style="dotted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hair">
        <color theme="1" tint="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 tint="0.34998626667073579"/>
      </top>
      <bottom/>
      <diagonal/>
    </border>
    <border>
      <left/>
      <right/>
      <top style="hair">
        <color theme="1" tint="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hair">
        <color indexed="64"/>
      </bottom>
      <diagonal/>
    </border>
    <border>
      <left/>
      <right style="thin">
        <color theme="1" tint="0.34998626667073579"/>
      </right>
      <top style="dotted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 tint="0.34998626667073579"/>
      </bottom>
      <diagonal/>
    </border>
    <border>
      <left/>
      <right/>
      <top style="hair">
        <color indexed="64"/>
      </top>
      <bottom style="hair">
        <color theme="1" tint="0.34998626667073579"/>
      </bottom>
      <diagonal/>
    </border>
    <border>
      <left style="hair">
        <color indexed="64"/>
      </left>
      <right style="hair">
        <color indexed="64"/>
      </right>
      <top/>
      <bottom style="hair">
        <color theme="1" tint="0.34998626667073579"/>
      </bottom>
      <diagonal/>
    </border>
    <border>
      <left/>
      <right style="thin">
        <color theme="1" tint="0.34998626667073579"/>
      </right>
      <top/>
      <bottom style="hair">
        <color theme="1" tint="0.34998626667073579"/>
      </bottom>
      <diagonal/>
    </border>
    <border>
      <left style="hair">
        <color indexed="64"/>
      </left>
      <right style="thin">
        <color theme="1" tint="0.34998626667073579"/>
      </right>
      <top style="hair">
        <color indexed="64"/>
      </top>
      <bottom/>
      <diagonal/>
    </border>
    <border>
      <left style="hair">
        <color indexed="64"/>
      </left>
      <right style="thin">
        <color theme="1" tint="0.34998626667073579"/>
      </right>
      <top/>
      <bottom style="hair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dotted">
        <color auto="1"/>
      </top>
      <bottom style="dotted">
        <color auto="1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34998626667073579"/>
      </top>
      <bottom/>
      <diagonal/>
    </border>
    <border>
      <left style="thick">
        <color rgb="FFFF0000"/>
      </left>
      <right style="thin">
        <color theme="1" tint="0.34998626667073579"/>
      </right>
      <top style="thick">
        <color rgb="FFFF0000"/>
      </top>
      <bottom/>
      <diagonal/>
    </border>
    <border>
      <left style="thick">
        <color rgb="FFFF0000"/>
      </left>
      <right style="thin">
        <color theme="1" tint="0.34998626667073579"/>
      </right>
      <top/>
      <bottom style="thin">
        <color indexed="64"/>
      </bottom>
      <diagonal/>
    </border>
    <border>
      <left style="thick">
        <color rgb="FFFF0000"/>
      </left>
      <right style="thin">
        <color theme="1" tint="0.34998626667073579"/>
      </right>
      <top/>
      <bottom style="thick">
        <color rgb="FFFF000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hair">
        <color indexed="64"/>
      </bottom>
      <diagonal/>
    </border>
    <border>
      <left/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hair">
        <color indexed="64"/>
      </left>
      <right style="hair">
        <color indexed="64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thin">
        <color theme="1" tint="0.34998626667073579"/>
      </right>
      <top style="thin">
        <color theme="1" tint="0.499984740745262"/>
      </top>
      <bottom style="hair">
        <color indexed="64"/>
      </bottom>
      <diagonal/>
    </border>
    <border>
      <left/>
      <right/>
      <top style="dotted">
        <color auto="1"/>
      </top>
      <bottom style="thin">
        <color theme="1" tint="0.499984740745262"/>
      </bottom>
      <diagonal/>
    </border>
    <border>
      <left/>
      <right style="dotted">
        <color auto="1"/>
      </right>
      <top style="dotted">
        <color auto="1"/>
      </top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theme="1" tint="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hair">
        <color indexed="64"/>
      </top>
      <bottom style="thin">
        <color theme="1" tint="0.499984740745262"/>
      </bottom>
      <diagonal/>
    </border>
    <border>
      <left style="dotted">
        <color auto="1"/>
      </left>
      <right style="thin">
        <color theme="1" tint="0.34998626667073579"/>
      </right>
      <top style="dotted">
        <color auto="1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thin">
        <color theme="1" tint="0.499984740745262"/>
      </top>
      <bottom/>
      <diagonal/>
    </border>
    <border>
      <left/>
      <right style="thin">
        <color theme="1" tint="0.34998626667073579"/>
      </right>
      <top/>
      <bottom style="thin">
        <color theme="1" tint="0.49998474074526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595959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595959"/>
      </left>
      <right/>
      <top style="hair">
        <color auto="1"/>
      </top>
      <bottom style="hair">
        <color rgb="FF595959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rgb="FF595959"/>
      </bottom>
      <diagonal/>
    </border>
    <border>
      <left style="hair">
        <color auto="1"/>
      </left>
      <right style="hair">
        <color auto="1"/>
      </right>
      <top/>
      <bottom style="hair">
        <color rgb="FF595959"/>
      </bottom>
      <diagonal/>
    </border>
    <border>
      <left/>
      <right style="hair">
        <color auto="1"/>
      </right>
      <top style="hair">
        <color auto="1"/>
      </top>
      <bottom style="hair">
        <color rgb="FF595959"/>
      </bottom>
      <diagonal/>
    </border>
    <border>
      <left style="thin">
        <color rgb="FF808080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rgb="FF808080"/>
      </left>
      <right/>
      <top style="dotted">
        <color auto="1"/>
      </top>
      <bottom style="dotted">
        <color rgb="FF808080"/>
      </bottom>
      <diagonal/>
    </border>
    <border>
      <left/>
      <right/>
      <top style="dotted">
        <color auto="1"/>
      </top>
      <bottom style="dotted">
        <color rgb="FF80808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rgb="FF80808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595959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rgb="FF5959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theme="1" tint="0.34998626667073579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996633"/>
      </left>
      <right/>
      <top style="thin">
        <color auto="1"/>
      </top>
      <bottom/>
      <diagonal/>
    </border>
    <border>
      <left style="thin">
        <color rgb="FF996633"/>
      </left>
      <right/>
      <top/>
      <bottom/>
      <diagonal/>
    </border>
    <border>
      <left style="thin">
        <color rgb="FF996633"/>
      </left>
      <right/>
      <top/>
      <bottom style="thin">
        <color auto="1"/>
      </bottom>
      <diagonal/>
    </border>
    <border>
      <left style="thin">
        <color theme="1" tint="0.499984740745262"/>
      </left>
      <right/>
      <top/>
      <bottom/>
      <diagonal/>
    </border>
    <border>
      <left style="dotted">
        <color rgb="FF808080"/>
      </left>
      <right/>
      <top style="dotted">
        <color rgb="FF808080"/>
      </top>
      <bottom style="dotted">
        <color auto="1"/>
      </bottom>
      <diagonal/>
    </border>
    <border>
      <left/>
      <right/>
      <top style="dotted">
        <color rgb="FF808080"/>
      </top>
      <bottom style="dotted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theme="1" tint="0.34998626667073579"/>
      </right>
      <top/>
      <bottom style="hair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/>
      <top style="thin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1" tint="0.499984740745262"/>
      </bottom>
      <diagonal/>
    </border>
    <border>
      <left style="hair">
        <color indexed="64"/>
      </left>
      <right style="hair">
        <color indexed="64"/>
      </right>
      <top/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indexed="64"/>
      </top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indexed="6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34998626667073579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1" tint="0.34998626667073579"/>
      </left>
      <right/>
      <top/>
      <bottom style="hair">
        <color indexed="64"/>
      </bottom>
      <diagonal/>
    </border>
    <border>
      <left style="thin">
        <color theme="1" tint="0.34998626667073579"/>
      </left>
      <right/>
      <top/>
      <bottom style="thin">
        <color theme="1" tint="0.499984740745262"/>
      </bottom>
      <diagonal/>
    </border>
    <border>
      <left style="thin">
        <color theme="1" tint="0.34998626667073579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34998626667073579"/>
      </right>
      <top/>
      <bottom style="hair">
        <color theme="1" tint="0.499984740745262"/>
      </bottom>
      <diagonal/>
    </border>
    <border>
      <left style="thin">
        <color theme="1" tint="0.34998626667073579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34998626667073579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34998626667073579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 style="thin">
        <color theme="1" tint="0.34998626667073579"/>
      </right>
      <top style="hair">
        <color theme="1" tint="0.499984740745262"/>
      </top>
      <bottom/>
      <diagonal/>
    </border>
    <border>
      <left style="thin">
        <color theme="1" tint="0.34998626667073579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34998626667073579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34998626667073579"/>
      </left>
      <right style="hair">
        <color theme="1" tint="0.499984740745262"/>
      </right>
      <top style="hair">
        <color theme="1" tint="0.499984740745262"/>
      </top>
      <bottom style="thin">
        <color theme="1" tint="0.34998626667073579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1" tint="0.34998626667073579"/>
      </bottom>
      <diagonal/>
    </border>
    <border>
      <left style="hair">
        <color theme="1" tint="0.499984740745262"/>
      </left>
      <right style="thin">
        <color theme="1" tint="0.34998626667073579"/>
      </right>
      <top style="hair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hair">
        <color indexed="64"/>
      </top>
      <bottom/>
      <diagonal/>
    </border>
    <border>
      <left style="thin">
        <color theme="1" tint="0.34998626667073579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dotted">
        <color auto="1"/>
      </top>
      <bottom style="thin">
        <color theme="1" tint="0.34998626667073579"/>
      </bottom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/>
      <diagonal/>
    </border>
    <border>
      <left style="hair">
        <color indexed="64"/>
      </left>
      <right style="hair">
        <color indexed="64"/>
      </right>
      <top style="thin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 style="thin">
        <color theme="1" tint="0.34998626667073579"/>
      </top>
      <bottom style="hair">
        <color indexed="64"/>
      </bottom>
      <diagonal/>
    </border>
    <border>
      <left/>
      <right style="hair">
        <color indexed="64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hair">
        <color indexed="64"/>
      </top>
      <bottom style="hair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indexed="64"/>
      </top>
      <bottom style="hair">
        <color theme="1" tint="0.34998626667073579"/>
      </bottom>
      <diagonal/>
    </border>
    <border>
      <left style="hair">
        <color theme="1" tint="0.499984740745262"/>
      </left>
      <right/>
      <top/>
      <bottom style="thin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34998626667073579"/>
      </top>
      <bottom/>
      <diagonal/>
    </border>
    <border>
      <left style="hair">
        <color theme="1" tint="0.499984740745262"/>
      </left>
      <right/>
      <top style="thin">
        <color auto="1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hair">
        <color theme="1" tint="0.499984740745262"/>
      </bottom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 style="thin">
        <color theme="1" tint="0.34998626667073579"/>
      </left>
      <right style="hair">
        <color theme="1" tint="0.499984740745262"/>
      </right>
      <top style="hair">
        <color theme="1" tint="0.499984740745262"/>
      </top>
      <bottom style="hair">
        <color theme="1" tint="0.34998626667073579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34998626667073579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34998626667073579"/>
      </bottom>
      <diagonal/>
    </border>
    <border>
      <left style="thick">
        <color rgb="FFFF0000"/>
      </left>
      <right style="thin">
        <color theme="1" tint="0.34998626667073579"/>
      </right>
      <top/>
      <bottom/>
      <diagonal/>
    </border>
    <border>
      <left style="thick">
        <color rgb="FFFF0000"/>
      </left>
      <right style="thin">
        <color theme="1" tint="0.34998626667073579"/>
      </right>
      <top style="thick">
        <color rgb="FFFF0000"/>
      </top>
      <bottom style="thick">
        <color rgb="FFFF0000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1" tint="0.34998626667073579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 style="hair">
        <color theme="1" tint="0.499984740745262"/>
      </left>
      <right/>
      <top style="hair">
        <color theme="1" tint="0.34998626667073579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34998626667073579"/>
      </top>
      <bottom style="thin">
        <color indexed="64"/>
      </bottom>
      <diagonal/>
    </border>
    <border>
      <left style="hair">
        <color theme="1" tint="0.499984740745262"/>
      </left>
      <right style="hair">
        <color indexed="64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auto="1"/>
      </top>
      <bottom/>
      <diagonal/>
    </border>
    <border>
      <left style="thin">
        <color theme="1" tint="0.34998626667073579"/>
      </left>
      <right/>
      <top style="thin">
        <color theme="1" tint="0.499984740745262"/>
      </top>
      <bottom/>
      <diagonal/>
    </border>
    <border>
      <left style="thin">
        <color theme="1" tint="0.34998626667073579"/>
      </left>
      <right/>
      <top/>
      <bottom style="hair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 style="dotted">
        <color auto="1"/>
      </right>
      <top style="dotted">
        <color auto="1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dotted">
        <color auto="1"/>
      </top>
      <bottom style="thin">
        <color theme="1" tint="0.499984740745262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 style="hair">
        <color theme="1" tint="0.499984740745262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hair">
        <color theme="1" tint="0.34998626667073579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thin">
        <color theme="1" tint="0.34998626667073579"/>
      </left>
      <right style="hair">
        <color theme="1" tint="0.499984740745262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dotted">
        <color rgb="FF808080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rgb="FF595959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rgb="FF595959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hair">
        <color rgb="FF595959"/>
      </bottom>
      <diagonal/>
    </border>
    <border>
      <left style="thin">
        <color indexed="64"/>
      </left>
      <right/>
      <top style="thin">
        <color indexed="64"/>
      </top>
      <bottom style="hair">
        <color rgb="FF595959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rgb="FF595959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/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34998626667073579"/>
      </top>
      <bottom style="thin">
        <color indexed="64"/>
      </bottom>
      <diagonal/>
    </border>
    <border>
      <left style="thin">
        <color indexed="64"/>
      </left>
      <right style="hair">
        <color theme="1" tint="0.499984740745262"/>
      </right>
      <top style="hair">
        <color theme="1" tint="0.34998626667073579"/>
      </top>
      <bottom/>
      <diagonal/>
    </border>
    <border>
      <left style="hair">
        <color theme="1" tint="0.499984740745262"/>
      </left>
      <right/>
      <top style="hair">
        <color theme="1" tint="0.34998626667073579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34998626667073579"/>
      </top>
      <bottom/>
      <diagonal/>
    </border>
    <border>
      <left style="hair">
        <color theme="1" tint="0.499984740745262"/>
      </left>
      <right/>
      <top style="hair">
        <color indexed="64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indexed="64"/>
      </right>
      <top style="hair">
        <color indexed="64"/>
      </top>
      <bottom style="hair">
        <color theme="1" tint="0.499984740745262"/>
      </bottom>
      <diagonal/>
    </border>
    <border>
      <left style="thin">
        <color auto="1"/>
      </left>
      <right style="hair">
        <color theme="1" tint="0.499984740745262"/>
      </right>
      <top style="thin">
        <color indexed="64"/>
      </top>
      <bottom style="hair">
        <color theme="1" tint="0.499984740745262"/>
      </bottom>
      <diagonal/>
    </border>
    <border>
      <left style="thin">
        <color auto="1"/>
      </left>
      <right style="hair">
        <color theme="1" tint="0.499984740745262"/>
      </right>
      <top style="hair">
        <color indexed="64"/>
      </top>
      <bottom style="hair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thin">
        <color indexed="64"/>
      </bottom>
      <diagonal/>
    </border>
    <border>
      <left/>
      <right style="dotted">
        <color auto="1"/>
      </right>
      <top style="dotted">
        <color auto="1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indexed="64"/>
      </bottom>
      <diagonal/>
    </border>
    <border>
      <left style="hair">
        <color auto="1"/>
      </left>
      <right style="thin">
        <color theme="1" tint="0.34998626667073579"/>
      </right>
      <top style="thin">
        <color indexed="64"/>
      </top>
      <bottom style="hair">
        <color auto="1"/>
      </bottom>
      <diagonal/>
    </border>
    <border>
      <left style="dotted">
        <color auto="1"/>
      </left>
      <right style="thin">
        <color theme="1" tint="0.34998626667073579"/>
      </right>
      <top style="dotted">
        <color auto="1"/>
      </top>
      <bottom style="thin">
        <color indexed="64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n">
        <color auto="1"/>
      </top>
      <bottom style="thin">
        <color theme="1" tint="0.34998626667073579"/>
      </bottom>
      <diagonal/>
    </border>
    <border>
      <left/>
      <right style="medium">
        <color theme="1" tint="0.499984740745262"/>
      </right>
      <top style="thin">
        <color indexed="64"/>
      </top>
      <bottom/>
      <diagonal/>
    </border>
    <border>
      <left style="medium">
        <color theme="1" tint="0.499984740745262"/>
      </left>
      <right/>
      <top style="thin">
        <color theme="1" tint="0.34998626667073579"/>
      </top>
      <bottom style="hair">
        <color indexed="64"/>
      </bottom>
      <diagonal/>
    </border>
    <border>
      <left/>
      <right style="medium">
        <color theme="1" tint="0.499984740745262"/>
      </right>
      <top style="thin">
        <color theme="1" tint="0.34998626667073579"/>
      </top>
      <bottom style="hair">
        <color indexed="64"/>
      </bottom>
      <diagonal/>
    </border>
    <border>
      <left style="medium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/>
      <right style="medium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theme="1" tint="0.499984740745262"/>
      </left>
      <right/>
      <top style="dotted">
        <color auto="1"/>
      </top>
      <bottom style="dotted">
        <color auto="1"/>
      </bottom>
      <diagonal/>
    </border>
    <border>
      <left/>
      <right style="medium">
        <color theme="1" tint="0.499984740745262"/>
      </right>
      <top style="dotted">
        <color auto="1"/>
      </top>
      <bottom style="dotted">
        <color auto="1"/>
      </bottom>
      <diagonal/>
    </border>
    <border>
      <left style="medium">
        <color theme="1" tint="0.499984740745262"/>
      </left>
      <right style="dotted">
        <color auto="1"/>
      </right>
      <top style="dotted">
        <color auto="1"/>
      </top>
      <bottom style="thin">
        <color theme="1" tint="0.34998626667073579"/>
      </bottom>
      <diagonal/>
    </border>
    <border>
      <left style="dotted">
        <color auto="1"/>
      </left>
      <right style="medium">
        <color theme="1" tint="0.499984740745262"/>
      </right>
      <top style="dotted">
        <color auto="1"/>
      </top>
      <bottom style="thin">
        <color theme="1" tint="0.34998626667073579"/>
      </bottom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 style="medium">
        <color theme="1" tint="0.499984740745262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499984740745262"/>
      </right>
      <top style="thin">
        <color theme="1" tint="0.34998626667073579"/>
      </top>
      <bottom style="medium">
        <color theme="1" tint="0.34998626667073579"/>
      </bottom>
      <diagonal/>
    </border>
  </borders>
  <cellStyleXfs count="5">
    <xf numFmtId="0" fontId="0" fillId="0" borderId="0"/>
    <xf numFmtId="166" fontId="5" fillId="0" borderId="0" applyFont="0" applyFill="0" applyBorder="0" applyAlignment="0" applyProtection="0"/>
    <xf numFmtId="0" fontId="3" fillId="0" borderId="0"/>
    <xf numFmtId="0" fontId="78" fillId="0" borderId="0" applyNumberFormat="0" applyFill="0" applyBorder="0" applyAlignment="0" applyProtection="0"/>
    <xf numFmtId="0" fontId="1" fillId="0" borderId="0"/>
  </cellStyleXfs>
  <cellXfs count="1372">
    <xf numFmtId="0" fontId="0" fillId="0" borderId="0" xfId="0"/>
    <xf numFmtId="0" fontId="56" fillId="3" borderId="0" xfId="0" applyFont="1" applyFill="1" applyBorder="1" applyProtection="1"/>
    <xf numFmtId="164" fontId="68" fillId="3" borderId="0" xfId="0" applyNumberFormat="1" applyFont="1" applyFill="1" applyBorder="1" applyAlignment="1" applyProtection="1"/>
    <xf numFmtId="0" fontId="30" fillId="3" borderId="0" xfId="0" applyFont="1" applyFill="1" applyBorder="1" applyAlignment="1" applyProtection="1">
      <alignment horizontal="left"/>
    </xf>
    <xf numFmtId="0" fontId="30" fillId="3" borderId="0" xfId="0" applyFont="1" applyFill="1" applyBorder="1" applyAlignment="1" applyProtection="1">
      <alignment horizontal="center"/>
    </xf>
    <xf numFmtId="0" fontId="3" fillId="3" borderId="0" xfId="0" applyFont="1" applyFill="1" applyBorder="1" applyProtection="1"/>
    <xf numFmtId="164" fontId="51" fillId="3" borderId="0" xfId="0" applyNumberFormat="1" applyFont="1" applyFill="1" applyBorder="1" applyAlignment="1" applyProtection="1"/>
    <xf numFmtId="0" fontId="0" fillId="3" borderId="0" xfId="0" applyFill="1" applyBorder="1" applyProtection="1"/>
    <xf numFmtId="0" fontId="0" fillId="0" borderId="0" xfId="0" applyProtection="1"/>
    <xf numFmtId="0" fontId="0" fillId="3" borderId="0" xfId="0" applyFill="1" applyProtection="1"/>
    <xf numFmtId="0" fontId="0" fillId="8" borderId="2" xfId="0" applyFill="1" applyBorder="1" applyProtection="1"/>
    <xf numFmtId="0" fontId="8" fillId="9" borderId="0" xfId="0" applyFont="1" applyFill="1" applyBorder="1" applyAlignment="1" applyProtection="1">
      <alignment horizontal="left" vertical="center"/>
    </xf>
    <xf numFmtId="164" fontId="68" fillId="3" borderId="0" xfId="0" applyNumberFormat="1" applyFont="1" applyFill="1" applyBorder="1" applyAlignment="1" applyProtection="1">
      <alignment horizontal="right"/>
    </xf>
    <xf numFmtId="164" fontId="51" fillId="3" borderId="0" xfId="0" applyNumberFormat="1" applyFont="1" applyFill="1" applyBorder="1" applyAlignment="1" applyProtection="1">
      <alignment horizontal="right"/>
    </xf>
    <xf numFmtId="0" fontId="0" fillId="11" borderId="2" xfId="0" applyFill="1" applyBorder="1" applyProtection="1"/>
    <xf numFmtId="0" fontId="105" fillId="11" borderId="0" xfId="0" applyFont="1" applyFill="1" applyBorder="1" applyAlignment="1" applyProtection="1">
      <alignment horizontal="left"/>
    </xf>
    <xf numFmtId="0" fontId="38" fillId="11" borderId="0" xfId="0" applyFont="1" applyFill="1" applyBorder="1" applyAlignment="1" applyProtection="1">
      <alignment horizontal="center"/>
    </xf>
    <xf numFmtId="0" fontId="113" fillId="3" borderId="6" xfId="0" applyFont="1" applyFill="1" applyBorder="1" applyAlignment="1" applyProtection="1">
      <alignment horizontal="center" vertical="center" wrapText="1"/>
    </xf>
    <xf numFmtId="0" fontId="113" fillId="3" borderId="1" xfId="0" applyFont="1" applyFill="1" applyBorder="1" applyAlignment="1" applyProtection="1">
      <alignment horizontal="center" vertical="center" wrapText="1"/>
    </xf>
    <xf numFmtId="0" fontId="111" fillId="3" borderId="1" xfId="0" applyFont="1" applyFill="1" applyBorder="1" applyAlignment="1" applyProtection="1">
      <alignment horizontal="center" vertical="center" wrapText="1"/>
    </xf>
    <xf numFmtId="0" fontId="87" fillId="3" borderId="10" xfId="0" applyFont="1" applyFill="1" applyBorder="1" applyAlignment="1" applyProtection="1">
      <alignment horizontal="center" vertical="center" textRotation="90" wrapText="1"/>
    </xf>
    <xf numFmtId="0" fontId="2" fillId="9" borderId="0" xfId="0" applyFont="1" applyFill="1" applyBorder="1" applyAlignment="1" applyProtection="1">
      <alignment horizontal="left" vertical="center"/>
    </xf>
    <xf numFmtId="0" fontId="2" fillId="9" borderId="18" xfId="0" applyFont="1" applyFill="1" applyBorder="1" applyAlignment="1" applyProtection="1">
      <alignment horizontal="left" vertical="center"/>
    </xf>
    <xf numFmtId="0" fontId="23" fillId="9" borderId="18" xfId="0" applyFont="1" applyFill="1" applyBorder="1" applyAlignment="1" applyProtection="1">
      <alignment horizontal="left" vertical="center"/>
    </xf>
    <xf numFmtId="2" fontId="10" fillId="0" borderId="47" xfId="1" applyNumberFormat="1" applyFont="1" applyFill="1" applyBorder="1" applyAlignment="1" applyProtection="1">
      <alignment horizontal="center" vertical="center"/>
    </xf>
    <xf numFmtId="2" fontId="10" fillId="3" borderId="49" xfId="1" applyNumberFormat="1" applyFont="1" applyFill="1" applyBorder="1" applyAlignment="1" applyProtection="1">
      <alignment horizontal="center" vertical="center"/>
    </xf>
    <xf numFmtId="0" fontId="22" fillId="3" borderId="49" xfId="0" applyNumberFormat="1" applyFont="1" applyFill="1" applyBorder="1" applyAlignment="1" applyProtection="1">
      <alignment horizontal="center" vertical="center"/>
    </xf>
    <xf numFmtId="0" fontId="18" fillId="12" borderId="60" xfId="0" applyFont="1" applyFill="1" applyBorder="1" applyAlignment="1" applyProtection="1">
      <alignment horizontal="center" vertical="center"/>
    </xf>
    <xf numFmtId="0" fontId="18" fillId="3" borderId="60" xfId="0" applyFont="1" applyFill="1" applyBorder="1" applyAlignment="1" applyProtection="1">
      <alignment horizontal="center" vertical="center"/>
    </xf>
    <xf numFmtId="0" fontId="123" fillId="7" borderId="72" xfId="0" applyFont="1" applyFill="1" applyBorder="1" applyAlignment="1" applyProtection="1">
      <alignment horizontal="center" vertical="center" wrapText="1"/>
      <protection locked="0"/>
    </xf>
    <xf numFmtId="0" fontId="2" fillId="9" borderId="25" xfId="0" applyFont="1" applyFill="1" applyBorder="1" applyAlignment="1" applyProtection="1">
      <alignment horizontal="left" vertical="center"/>
    </xf>
    <xf numFmtId="0" fontId="52" fillId="12" borderId="77" xfId="0" applyFont="1" applyFill="1" applyBorder="1" applyAlignment="1" applyProtection="1">
      <alignment horizontal="center" vertical="center"/>
    </xf>
    <xf numFmtId="49" fontId="86" fillId="12" borderId="78" xfId="0" applyNumberFormat="1" applyFont="1" applyFill="1" applyBorder="1" applyAlignment="1" applyProtection="1">
      <alignment horizontal="center" vertical="center" wrapText="1"/>
    </xf>
    <xf numFmtId="0" fontId="52" fillId="3" borderId="85" xfId="0" applyFont="1" applyFill="1" applyBorder="1" applyAlignment="1" applyProtection="1">
      <alignment horizontal="center" vertical="center"/>
    </xf>
    <xf numFmtId="49" fontId="87" fillId="3" borderId="84" xfId="0" applyNumberFormat="1" applyFont="1" applyFill="1" applyBorder="1" applyAlignment="1" applyProtection="1">
      <alignment horizontal="center" vertical="center" wrapText="1"/>
    </xf>
    <xf numFmtId="0" fontId="52" fillId="12" borderId="85" xfId="0" applyFont="1" applyFill="1" applyBorder="1" applyAlignment="1" applyProtection="1">
      <alignment horizontal="center" vertical="center"/>
    </xf>
    <xf numFmtId="49" fontId="86" fillId="12" borderId="84" xfId="0" applyNumberFormat="1" applyFont="1" applyFill="1" applyBorder="1" applyAlignment="1" applyProtection="1">
      <alignment horizontal="center" vertical="center" wrapText="1"/>
    </xf>
    <xf numFmtId="0" fontId="42" fillId="19" borderId="0" xfId="0" applyFont="1" applyFill="1" applyBorder="1" applyAlignment="1" applyProtection="1">
      <alignment horizontal="left" vertical="center"/>
    </xf>
    <xf numFmtId="0" fontId="142" fillId="12" borderId="94" xfId="0" applyNumberFormat="1" applyFont="1" applyFill="1" applyBorder="1" applyAlignment="1" applyProtection="1">
      <alignment horizontal="left" vertical="center"/>
    </xf>
    <xf numFmtId="2" fontId="7" fillId="12" borderId="95" xfId="0" applyNumberFormat="1" applyFont="1" applyFill="1" applyBorder="1" applyAlignment="1" applyProtection="1">
      <alignment horizontal="center" vertical="center"/>
    </xf>
    <xf numFmtId="1" fontId="18" fillId="12" borderId="96" xfId="0" applyNumberFormat="1" applyFont="1" applyFill="1" applyBorder="1" applyAlignment="1" applyProtection="1">
      <alignment horizontal="center" vertical="center" wrapText="1"/>
    </xf>
    <xf numFmtId="1" fontId="18" fillId="20" borderId="96" xfId="0" applyNumberFormat="1" applyFont="1" applyFill="1" applyBorder="1" applyAlignment="1" applyProtection="1">
      <alignment horizontal="center" vertical="center" wrapText="1"/>
    </xf>
    <xf numFmtId="0" fontId="146" fillId="12" borderId="98" xfId="0" applyNumberFormat="1" applyFont="1" applyFill="1" applyBorder="1" applyAlignment="1" applyProtection="1">
      <alignment horizontal="left" vertical="center"/>
    </xf>
    <xf numFmtId="0" fontId="140" fillId="20" borderId="98" xfId="0" applyNumberFormat="1" applyFont="1" applyFill="1" applyBorder="1" applyAlignment="1" applyProtection="1">
      <alignment horizontal="left" vertical="center"/>
    </xf>
    <xf numFmtId="0" fontId="146" fillId="20" borderId="98" xfId="0" applyNumberFormat="1" applyFont="1" applyFill="1" applyBorder="1" applyAlignment="1" applyProtection="1">
      <alignment horizontal="left" vertical="center"/>
    </xf>
    <xf numFmtId="0" fontId="141" fillId="20" borderId="98" xfId="0" applyNumberFormat="1" applyFont="1" applyFill="1" applyBorder="1" applyAlignment="1" applyProtection="1">
      <alignment horizontal="left" vertical="center"/>
    </xf>
    <xf numFmtId="0" fontId="18" fillId="20" borderId="101" xfId="0" applyNumberFormat="1" applyFont="1" applyFill="1" applyBorder="1" applyAlignment="1" applyProtection="1">
      <alignment horizontal="center" vertical="center"/>
    </xf>
    <xf numFmtId="0" fontId="18" fillId="20" borderId="101" xfId="0" applyNumberFormat="1" applyFont="1" applyFill="1" applyBorder="1" applyAlignment="1" applyProtection="1">
      <alignment horizontal="center" vertical="center" wrapText="1"/>
    </xf>
    <xf numFmtId="1" fontId="18" fillId="20" borderId="103" xfId="0" applyNumberFormat="1" applyFont="1" applyFill="1" applyBorder="1" applyAlignment="1" applyProtection="1">
      <alignment horizontal="center" vertical="center" wrapText="1"/>
    </xf>
    <xf numFmtId="0" fontId="141" fillId="12" borderId="98" xfId="0" applyNumberFormat="1" applyFont="1" applyFill="1" applyBorder="1" applyAlignment="1" applyProtection="1">
      <alignment horizontal="left" vertical="center"/>
    </xf>
    <xf numFmtId="2" fontId="10" fillId="20" borderId="105" xfId="0" applyNumberFormat="1" applyFont="1" applyFill="1" applyBorder="1" applyAlignment="1" applyProtection="1">
      <alignment horizontal="center" vertical="center"/>
    </xf>
    <xf numFmtId="2" fontId="10" fillId="20" borderId="108" xfId="0" applyNumberFormat="1" applyFont="1" applyFill="1" applyBorder="1" applyAlignment="1" applyProtection="1">
      <alignment horizontal="center" vertical="center"/>
    </xf>
    <xf numFmtId="0" fontId="22" fillId="20" borderId="108" xfId="0" applyNumberFormat="1" applyFont="1" applyFill="1" applyBorder="1" applyAlignment="1" applyProtection="1">
      <alignment horizontal="center" vertical="center"/>
    </xf>
    <xf numFmtId="0" fontId="4" fillId="0" borderId="108" xfId="0" applyNumberFormat="1" applyFont="1" applyFill="1" applyBorder="1" applyAlignment="1" applyProtection="1">
      <alignment horizontal="center" vertical="center"/>
    </xf>
    <xf numFmtId="0" fontId="28" fillId="20" borderId="115" xfId="0" applyNumberFormat="1" applyFont="1" applyFill="1" applyBorder="1" applyAlignment="1" applyProtection="1">
      <alignment horizontal="left" vertical="center"/>
    </xf>
    <xf numFmtId="0" fontId="0" fillId="20" borderId="115" xfId="0" applyNumberFormat="1" applyFont="1" applyFill="1" applyBorder="1" applyAlignment="1" applyProtection="1">
      <alignment horizontal="left" vertical="center" wrapText="1"/>
    </xf>
    <xf numFmtId="0" fontId="16" fillId="20" borderId="115" xfId="0" applyNumberFormat="1" applyFont="1" applyFill="1" applyBorder="1" applyAlignment="1" applyProtection="1">
      <alignment horizontal="left" vertical="center" wrapText="1"/>
    </xf>
    <xf numFmtId="0" fontId="140" fillId="20" borderId="102" xfId="0" applyNumberFormat="1" applyFont="1" applyFill="1" applyBorder="1" applyAlignment="1" applyProtection="1">
      <alignment horizontal="left" vertical="center"/>
    </xf>
    <xf numFmtId="49" fontId="33" fillId="20" borderId="101" xfId="0" applyNumberFormat="1" applyFont="1" applyFill="1" applyBorder="1" applyAlignment="1" applyProtection="1">
      <alignment horizontal="center" vertical="center" wrapText="1"/>
    </xf>
    <xf numFmtId="1" fontId="18" fillId="3" borderId="96" xfId="0" applyNumberFormat="1" applyFont="1" applyFill="1" applyBorder="1" applyAlignment="1" applyProtection="1">
      <alignment horizontal="center" vertical="center" wrapText="1"/>
    </xf>
    <xf numFmtId="0" fontId="146" fillId="3" borderId="98" xfId="0" applyNumberFormat="1" applyFont="1" applyFill="1" applyBorder="1" applyAlignment="1" applyProtection="1">
      <alignment horizontal="left" vertical="center"/>
    </xf>
    <xf numFmtId="0" fontId="149" fillId="20" borderId="98" xfId="0" applyNumberFormat="1" applyFont="1" applyFill="1" applyBorder="1" applyAlignment="1" applyProtection="1">
      <alignment horizontal="left" vertical="center"/>
    </xf>
    <xf numFmtId="2" fontId="7" fillId="19" borderId="0" xfId="1" applyNumberFormat="1" applyFont="1" applyFill="1" applyBorder="1" applyAlignment="1" applyProtection="1">
      <alignment horizontal="center" vertical="center"/>
    </xf>
    <xf numFmtId="0" fontId="26" fillId="19" borderId="0" xfId="0" applyNumberFormat="1" applyFont="1" applyFill="1" applyBorder="1" applyAlignment="1" applyProtection="1">
      <alignment horizontal="center" vertical="center"/>
    </xf>
    <xf numFmtId="0" fontId="35" fillId="19" borderId="0" xfId="0" applyNumberFormat="1" applyFont="1" applyFill="1" applyBorder="1" applyAlignment="1" applyProtection="1">
      <alignment horizontal="center" vertical="center"/>
    </xf>
    <xf numFmtId="0" fontId="22" fillId="3" borderId="10" xfId="0" applyNumberFormat="1" applyFont="1" applyFill="1" applyBorder="1" applyAlignment="1" applyProtection="1">
      <alignment horizontal="center" vertical="center" textRotation="90"/>
    </xf>
    <xf numFmtId="2" fontId="7" fillId="12" borderId="118" xfId="0" applyNumberFormat="1" applyFont="1" applyFill="1" applyBorder="1" applyAlignment="1" applyProtection="1">
      <alignment horizontal="center" vertical="center"/>
    </xf>
    <xf numFmtId="0" fontId="43" fillId="3" borderId="0" xfId="0" applyFont="1" applyFill="1" applyBorder="1" applyAlignment="1" applyProtection="1">
      <alignment horizontal="right"/>
    </xf>
    <xf numFmtId="0" fontId="14" fillId="19" borderId="91" xfId="0" applyNumberFormat="1" applyFont="1" applyFill="1" applyBorder="1" applyAlignment="1" applyProtection="1">
      <alignment horizontal="left"/>
    </xf>
    <xf numFmtId="0" fontId="15" fillId="19" borderId="91" xfId="0" applyNumberFormat="1" applyFont="1" applyFill="1" applyBorder="1" applyAlignment="1" applyProtection="1">
      <alignment horizontal="center"/>
    </xf>
    <xf numFmtId="0" fontId="47" fillId="19" borderId="91" xfId="0" applyNumberFormat="1" applyFont="1" applyFill="1" applyBorder="1" applyAlignment="1" applyProtection="1">
      <alignment horizontal="center"/>
    </xf>
    <xf numFmtId="0" fontId="42" fillId="19" borderId="0" xfId="0" applyNumberFormat="1" applyFont="1" applyFill="1" applyBorder="1" applyAlignment="1" applyProtection="1">
      <alignment horizontal="left" vertical="center"/>
    </xf>
    <xf numFmtId="0" fontId="15" fillId="19" borderId="0" xfId="0" applyNumberFormat="1" applyFont="1" applyFill="1" applyBorder="1" applyAlignment="1" applyProtection="1">
      <alignment horizontal="center"/>
    </xf>
    <xf numFmtId="0" fontId="47" fillId="19" borderId="0" xfId="0" applyNumberFormat="1" applyFont="1" applyFill="1" applyBorder="1" applyAlignment="1" applyProtection="1">
      <alignment horizontal="center"/>
    </xf>
    <xf numFmtId="0" fontId="6" fillId="19" borderId="92" xfId="0" applyNumberFormat="1" applyFont="1" applyFill="1" applyBorder="1" applyAlignment="1" applyProtection="1"/>
    <xf numFmtId="2" fontId="7" fillId="19" borderId="92" xfId="0" applyNumberFormat="1" applyFont="1" applyFill="1" applyBorder="1" applyAlignment="1" applyProtection="1">
      <alignment horizontal="center"/>
    </xf>
    <xf numFmtId="0" fontId="3" fillId="19" borderId="92" xfId="0" applyNumberFormat="1" applyFont="1" applyFill="1" applyBorder="1" applyAlignment="1" applyProtection="1">
      <alignment horizontal="center"/>
    </xf>
    <xf numFmtId="0" fontId="4" fillId="19" borderId="92" xfId="0" applyNumberFormat="1" applyFont="1" applyFill="1" applyBorder="1" applyAlignment="1" applyProtection="1">
      <alignment horizontal="center"/>
    </xf>
    <xf numFmtId="0" fontId="16" fillId="19" borderId="91" xfId="0" applyNumberFormat="1" applyFont="1" applyFill="1" applyBorder="1" applyAlignment="1" applyProtection="1">
      <alignment horizontal="left" vertical="center"/>
    </xf>
    <xf numFmtId="2" fontId="16" fillId="19" borderId="91" xfId="0" applyNumberFormat="1" applyFont="1" applyFill="1" applyBorder="1" applyAlignment="1" applyProtection="1">
      <alignment horizontal="center" vertical="center"/>
    </xf>
    <xf numFmtId="0" fontId="26" fillId="19" borderId="91" xfId="0" applyNumberFormat="1" applyFont="1" applyFill="1" applyBorder="1" applyAlignment="1" applyProtection="1">
      <alignment horizontal="center" vertical="center"/>
    </xf>
    <xf numFmtId="0" fontId="35" fillId="19" borderId="91" xfId="0" applyNumberFormat="1" applyFont="1" applyFill="1" applyBorder="1" applyAlignment="1" applyProtection="1">
      <alignment horizontal="center" vertical="center"/>
    </xf>
    <xf numFmtId="2" fontId="7" fillId="19" borderId="0" xfId="0" applyNumberFormat="1" applyFont="1" applyFill="1" applyBorder="1" applyAlignment="1" applyProtection="1">
      <alignment horizontal="center" vertical="center"/>
    </xf>
    <xf numFmtId="0" fontId="6" fillId="19" borderId="92" xfId="0" applyNumberFormat="1" applyFont="1" applyFill="1" applyBorder="1" applyAlignment="1" applyProtection="1">
      <alignment vertical="center"/>
    </xf>
    <xf numFmtId="2" fontId="7" fillId="19" borderId="92" xfId="0" applyNumberFormat="1" applyFont="1" applyFill="1" applyBorder="1" applyAlignment="1" applyProtection="1">
      <alignment horizontal="center" vertical="center"/>
    </xf>
    <xf numFmtId="0" fontId="26" fillId="19" borderId="92" xfId="0" applyNumberFormat="1" applyFont="1" applyFill="1" applyBorder="1" applyAlignment="1" applyProtection="1">
      <alignment horizontal="center" vertical="center"/>
    </xf>
    <xf numFmtId="0" fontId="35" fillId="19" borderId="92" xfId="0" applyNumberFormat="1" applyFont="1" applyFill="1" applyBorder="1" applyAlignment="1" applyProtection="1">
      <alignment horizontal="center" vertical="center"/>
    </xf>
    <xf numFmtId="0" fontId="14" fillId="19" borderId="120" xfId="0" applyNumberFormat="1" applyFont="1" applyFill="1" applyBorder="1" applyAlignment="1" applyProtection="1">
      <alignment horizontal="left"/>
    </xf>
    <xf numFmtId="0" fontId="42" fillId="19" borderId="121" xfId="0" applyNumberFormat="1" applyFont="1" applyFill="1" applyBorder="1" applyAlignment="1" applyProtection="1">
      <alignment horizontal="left" vertical="center"/>
    </xf>
    <xf numFmtId="0" fontId="6" fillId="19" borderId="122" xfId="0" applyNumberFormat="1" applyFont="1" applyFill="1" applyBorder="1" applyAlignment="1" applyProtection="1"/>
    <xf numFmtId="0" fontId="16" fillId="19" borderId="120" xfId="0" applyNumberFormat="1" applyFont="1" applyFill="1" applyBorder="1" applyAlignment="1" applyProtection="1">
      <alignment horizontal="left" vertical="center"/>
    </xf>
    <xf numFmtId="0" fontId="6" fillId="19" borderId="122" xfId="0" applyNumberFormat="1" applyFont="1" applyFill="1" applyBorder="1" applyAlignment="1" applyProtection="1">
      <alignment vertical="center"/>
    </xf>
    <xf numFmtId="0" fontId="42" fillId="19" borderId="121" xfId="0" applyFont="1" applyFill="1" applyBorder="1" applyAlignment="1" applyProtection="1">
      <alignment horizontal="left" vertical="center"/>
    </xf>
    <xf numFmtId="0" fontId="6" fillId="19" borderId="122" xfId="0" applyFont="1" applyFill="1" applyBorder="1" applyAlignment="1" applyProtection="1">
      <alignment vertical="center"/>
    </xf>
    <xf numFmtId="0" fontId="16" fillId="19" borderId="121" xfId="0" applyNumberFormat="1" applyFont="1" applyFill="1" applyBorder="1" applyAlignment="1" applyProtection="1">
      <alignment vertical="center"/>
    </xf>
    <xf numFmtId="0" fontId="16" fillId="19" borderId="0" xfId="0" applyNumberFormat="1" applyFont="1" applyFill="1" applyBorder="1" applyAlignment="1" applyProtection="1">
      <alignment vertical="center"/>
    </xf>
    <xf numFmtId="2" fontId="16" fillId="19" borderId="0" xfId="1" applyNumberFormat="1" applyFont="1" applyFill="1" applyBorder="1" applyAlignment="1" applyProtection="1">
      <alignment horizontal="center" vertical="center"/>
    </xf>
    <xf numFmtId="0" fontId="16" fillId="19" borderId="120" xfId="0" applyNumberFormat="1" applyFont="1" applyFill="1" applyBorder="1" applyAlignment="1" applyProtection="1">
      <alignment vertical="center"/>
    </xf>
    <xf numFmtId="0" fontId="151" fillId="12" borderId="98" xfId="0" applyNumberFormat="1" applyFont="1" applyFill="1" applyBorder="1" applyAlignment="1" applyProtection="1">
      <alignment horizontal="left" vertical="center"/>
    </xf>
    <xf numFmtId="0" fontId="151" fillId="20" borderId="98" xfId="0" applyNumberFormat="1" applyFont="1" applyFill="1" applyBorder="1" applyAlignment="1" applyProtection="1">
      <alignment horizontal="left" vertical="center"/>
    </xf>
    <xf numFmtId="0" fontId="95" fillId="12" borderId="98" xfId="0" applyNumberFormat="1" applyFont="1" applyFill="1" applyBorder="1" applyAlignment="1" applyProtection="1">
      <alignment horizontal="left" vertical="center"/>
    </xf>
    <xf numFmtId="0" fontId="95" fillId="20" borderId="98" xfId="0" applyNumberFormat="1" applyFont="1" applyFill="1" applyBorder="1" applyAlignment="1" applyProtection="1">
      <alignment horizontal="left" vertical="center"/>
    </xf>
    <xf numFmtId="0" fontId="52" fillId="12" borderId="130" xfId="0" applyFont="1" applyFill="1" applyBorder="1" applyAlignment="1" applyProtection="1">
      <alignment horizontal="center" vertical="center"/>
    </xf>
    <xf numFmtId="0" fontId="52" fillId="12" borderId="131" xfId="0" applyFont="1" applyFill="1" applyBorder="1" applyAlignment="1" applyProtection="1">
      <alignment horizontal="center" vertical="center"/>
    </xf>
    <xf numFmtId="0" fontId="52" fillId="12" borderId="136" xfId="0" applyFont="1" applyFill="1" applyBorder="1" applyAlignment="1" applyProtection="1">
      <alignment horizontal="center" vertical="center"/>
    </xf>
    <xf numFmtId="0" fontId="52" fillId="3" borderId="77" xfId="0" applyFont="1" applyFill="1" applyBorder="1" applyAlignment="1" applyProtection="1">
      <alignment horizontal="center" vertical="center"/>
    </xf>
    <xf numFmtId="0" fontId="52" fillId="3" borderId="99" xfId="0" applyFont="1" applyFill="1" applyBorder="1" applyAlignment="1" applyProtection="1">
      <alignment horizontal="center" vertical="center"/>
    </xf>
    <xf numFmtId="0" fontId="52" fillId="12" borderId="129" xfId="0" applyFont="1" applyFill="1" applyBorder="1" applyAlignment="1" applyProtection="1">
      <alignment horizontal="center" vertical="center"/>
    </xf>
    <xf numFmtId="2" fontId="8" fillId="3" borderId="118" xfId="1" applyNumberFormat="1" applyFont="1" applyFill="1" applyBorder="1" applyAlignment="1" applyProtection="1">
      <alignment horizontal="center" vertical="center"/>
    </xf>
    <xf numFmtId="0" fontId="52" fillId="3" borderId="144" xfId="0" applyFont="1" applyFill="1" applyBorder="1" applyAlignment="1" applyProtection="1">
      <alignment horizontal="center" vertical="center"/>
    </xf>
    <xf numFmtId="49" fontId="87" fillId="3" borderId="118" xfId="0" applyNumberFormat="1" applyFont="1" applyFill="1" applyBorder="1" applyAlignment="1" applyProtection="1">
      <alignment horizontal="center" vertical="center" wrapText="1"/>
    </xf>
    <xf numFmtId="0" fontId="52" fillId="12" borderId="126" xfId="0" applyFont="1" applyFill="1" applyBorder="1" applyAlignment="1" applyProtection="1">
      <alignment horizontal="center" vertical="center"/>
    </xf>
    <xf numFmtId="49" fontId="86" fillId="12" borderId="98" xfId="0" applyNumberFormat="1" applyFont="1" applyFill="1" applyBorder="1" applyAlignment="1" applyProtection="1">
      <alignment horizontal="center" vertical="center" wrapText="1"/>
    </xf>
    <xf numFmtId="0" fontId="28" fillId="20" borderId="146" xfId="0" applyNumberFormat="1" applyFont="1" applyFill="1" applyBorder="1" applyAlignment="1" applyProtection="1">
      <alignment horizontal="left" vertical="center"/>
    </xf>
    <xf numFmtId="0" fontId="0" fillId="20" borderId="146" xfId="0" applyNumberFormat="1" applyFont="1" applyFill="1" applyBorder="1" applyAlignment="1" applyProtection="1">
      <alignment horizontal="left" vertical="center" wrapText="1"/>
    </xf>
    <xf numFmtId="2" fontId="10" fillId="3" borderId="105" xfId="1" applyNumberFormat="1" applyFont="1" applyFill="1" applyBorder="1" applyAlignment="1" applyProtection="1">
      <alignment horizontal="center" vertical="center"/>
    </xf>
    <xf numFmtId="0" fontId="22" fillId="3" borderId="105" xfId="0" applyNumberFormat="1" applyFont="1" applyFill="1" applyBorder="1" applyAlignment="1" applyProtection="1">
      <alignment horizontal="center" vertical="center"/>
    </xf>
    <xf numFmtId="0" fontId="7" fillId="19" borderId="0" xfId="0" applyFont="1" applyFill="1" applyBorder="1" applyAlignment="1" applyProtection="1">
      <alignment horizontal="center" vertical="center"/>
    </xf>
    <xf numFmtId="0" fontId="11" fillId="19" borderId="0" xfId="0" applyFont="1" applyFill="1" applyBorder="1" applyAlignment="1" applyProtection="1">
      <alignment horizontal="center" vertical="center"/>
    </xf>
    <xf numFmtId="0" fontId="7" fillId="19" borderId="0" xfId="0" applyNumberFormat="1" applyFont="1" applyFill="1" applyBorder="1" applyAlignment="1" applyProtection="1">
      <alignment vertical="center"/>
    </xf>
    <xf numFmtId="2" fontId="11" fillId="19" borderId="0" xfId="1" applyNumberFormat="1" applyFont="1" applyFill="1" applyBorder="1" applyAlignment="1" applyProtection="1">
      <alignment horizontal="center" vertical="center"/>
    </xf>
    <xf numFmtId="0" fontId="52" fillId="12" borderId="154" xfId="0" applyFont="1" applyFill="1" applyBorder="1" applyAlignment="1" applyProtection="1">
      <alignment horizontal="center" vertical="center"/>
    </xf>
    <xf numFmtId="49" fontId="48" fillId="12" borderId="153" xfId="0" applyNumberFormat="1" applyFont="1" applyFill="1" applyBorder="1" applyAlignment="1" applyProtection="1">
      <alignment horizontal="center" vertical="center" wrapText="1"/>
    </xf>
    <xf numFmtId="0" fontId="52" fillId="12" borderId="170" xfId="0" applyFont="1" applyFill="1" applyBorder="1" applyAlignment="1" applyProtection="1">
      <alignment horizontal="center" vertical="center"/>
    </xf>
    <xf numFmtId="49" fontId="87" fillId="3" borderId="119" xfId="0" applyNumberFormat="1" applyFont="1" applyFill="1" applyBorder="1" applyAlignment="1" applyProtection="1">
      <alignment horizontal="center" vertical="center" wrapText="1"/>
    </xf>
    <xf numFmtId="2" fontId="7" fillId="12" borderId="118" xfId="1" applyNumberFormat="1" applyFont="1" applyFill="1" applyBorder="1" applyAlignment="1" applyProtection="1">
      <alignment horizontal="center" vertical="center"/>
    </xf>
    <xf numFmtId="0" fontId="52" fillId="12" borderId="99" xfId="0" applyFont="1" applyFill="1" applyBorder="1" applyAlignment="1" applyProtection="1">
      <alignment horizontal="center" vertical="center"/>
    </xf>
    <xf numFmtId="49" fontId="86" fillId="12" borderId="119" xfId="0" applyNumberFormat="1" applyFont="1" applyFill="1" applyBorder="1" applyAlignment="1" applyProtection="1">
      <alignment horizontal="center" vertical="center" wrapText="1"/>
    </xf>
    <xf numFmtId="0" fontId="26" fillId="3" borderId="49" xfId="0" applyNumberFormat="1" applyFont="1" applyFill="1" applyBorder="1" applyAlignment="1" applyProtection="1">
      <alignment horizontal="center" vertical="center"/>
    </xf>
    <xf numFmtId="0" fontId="52" fillId="12" borderId="43" xfId="0" applyFont="1" applyFill="1" applyBorder="1" applyAlignment="1" applyProtection="1">
      <alignment horizontal="center" vertical="center"/>
    </xf>
    <xf numFmtId="49" fontId="86" fillId="12" borderId="177" xfId="0" applyNumberFormat="1" applyFont="1" applyFill="1" applyBorder="1" applyAlignment="1" applyProtection="1">
      <alignment horizontal="center" vertical="center" wrapText="1"/>
    </xf>
    <xf numFmtId="0" fontId="52" fillId="3" borderId="38" xfId="0" applyFont="1" applyFill="1" applyBorder="1" applyAlignment="1" applyProtection="1">
      <alignment horizontal="center" vertical="center"/>
    </xf>
    <xf numFmtId="49" fontId="87" fillId="3" borderId="39" xfId="0" applyNumberFormat="1" applyFont="1" applyFill="1" applyBorder="1" applyAlignment="1" applyProtection="1">
      <alignment horizontal="center" vertical="center" wrapText="1"/>
    </xf>
    <xf numFmtId="0" fontId="52" fillId="12" borderId="38" xfId="0" applyFont="1" applyFill="1" applyBorder="1" applyAlignment="1" applyProtection="1">
      <alignment horizontal="center" vertical="center"/>
    </xf>
    <xf numFmtId="49" fontId="86" fillId="12" borderId="39" xfId="0" applyNumberFormat="1" applyFont="1" applyFill="1" applyBorder="1" applyAlignment="1" applyProtection="1">
      <alignment horizontal="center" vertical="center" wrapText="1"/>
    </xf>
    <xf numFmtId="0" fontId="52" fillId="3" borderId="26" xfId="0" applyFont="1" applyFill="1" applyBorder="1" applyAlignment="1" applyProtection="1">
      <alignment horizontal="center" vertical="center"/>
    </xf>
    <xf numFmtId="49" fontId="87" fillId="3" borderId="37" xfId="0" applyNumberFormat="1" applyFont="1" applyFill="1" applyBorder="1" applyAlignment="1" applyProtection="1">
      <alignment horizontal="center" vertical="center" wrapText="1"/>
    </xf>
    <xf numFmtId="0" fontId="52" fillId="12" borderId="60" xfId="0" applyFont="1" applyFill="1" applyBorder="1" applyAlignment="1" applyProtection="1">
      <alignment horizontal="center" vertical="center"/>
    </xf>
    <xf numFmtId="49" fontId="86" fillId="12" borderId="59" xfId="0" applyNumberFormat="1" applyFont="1" applyFill="1" applyBorder="1" applyAlignment="1" applyProtection="1">
      <alignment horizontal="center" vertical="center" wrapText="1"/>
    </xf>
    <xf numFmtId="0" fontId="37" fillId="12" borderId="99" xfId="0" applyFont="1" applyFill="1" applyBorder="1" applyAlignment="1" applyProtection="1">
      <alignment horizontal="center" vertical="center"/>
    </xf>
    <xf numFmtId="0" fontId="37" fillId="3" borderId="99" xfId="0" applyFont="1" applyFill="1" applyBorder="1" applyAlignment="1" applyProtection="1">
      <alignment horizontal="center" vertical="center"/>
    </xf>
    <xf numFmtId="2" fontId="10" fillId="0" borderId="106" xfId="1" applyNumberFormat="1" applyFont="1" applyFill="1" applyBorder="1" applyAlignment="1" applyProtection="1">
      <alignment horizontal="center" vertical="center"/>
    </xf>
    <xf numFmtId="0" fontId="15" fillId="18" borderId="18" xfId="0" applyFont="1" applyFill="1" applyBorder="1" applyAlignment="1" applyProtection="1">
      <alignment horizontal="center"/>
    </xf>
    <xf numFmtId="0" fontId="15" fillId="18" borderId="25" xfId="0" applyFont="1" applyFill="1" applyBorder="1" applyAlignment="1" applyProtection="1">
      <alignment horizontal="center"/>
    </xf>
    <xf numFmtId="0" fontId="52" fillId="3" borderId="170" xfId="0" applyFont="1" applyFill="1" applyBorder="1" applyAlignment="1" applyProtection="1">
      <alignment horizontal="center" vertical="center"/>
    </xf>
    <xf numFmtId="2" fontId="7" fillId="12" borderId="186" xfId="1" applyNumberFormat="1" applyFont="1" applyFill="1" applyBorder="1" applyAlignment="1" applyProtection="1">
      <alignment horizontal="center" vertical="center"/>
    </xf>
    <xf numFmtId="2" fontId="2" fillId="6" borderId="115" xfId="1" applyNumberFormat="1" applyFont="1" applyFill="1" applyBorder="1" applyAlignment="1" applyProtection="1">
      <alignment horizontal="center" vertical="center"/>
    </xf>
    <xf numFmtId="0" fontId="2" fillId="6" borderId="115" xfId="0" applyFont="1" applyFill="1" applyBorder="1" applyAlignment="1" applyProtection="1">
      <alignment horizontal="center" vertical="center"/>
    </xf>
    <xf numFmtId="1" fontId="50" fillId="6" borderId="115" xfId="0" applyNumberFormat="1" applyFont="1" applyFill="1" applyBorder="1" applyAlignment="1" applyProtection="1">
      <alignment horizontal="center" vertical="center" wrapText="1"/>
    </xf>
    <xf numFmtId="2" fontId="7" fillId="12" borderId="187" xfId="1" applyNumberFormat="1" applyFont="1" applyFill="1" applyBorder="1" applyAlignment="1" applyProtection="1">
      <alignment horizontal="center" vertical="center"/>
    </xf>
    <xf numFmtId="2" fontId="7" fillId="12" borderId="129" xfId="1" applyNumberFormat="1" applyFont="1" applyFill="1" applyBorder="1" applyAlignment="1" applyProtection="1">
      <alignment horizontal="center" vertical="center"/>
    </xf>
    <xf numFmtId="2" fontId="7" fillId="3" borderId="189" xfId="1" applyNumberFormat="1" applyFont="1" applyFill="1" applyBorder="1" applyAlignment="1" applyProtection="1">
      <alignment horizontal="center" vertical="center"/>
    </xf>
    <xf numFmtId="2" fontId="7" fillId="3" borderId="190" xfId="1" applyNumberFormat="1" applyFont="1" applyFill="1" applyBorder="1" applyAlignment="1" applyProtection="1">
      <alignment horizontal="center" vertical="center"/>
    </xf>
    <xf numFmtId="0" fontId="52" fillId="3" borderId="190" xfId="0" applyFont="1" applyFill="1" applyBorder="1" applyAlignment="1" applyProtection="1">
      <alignment horizontal="center" vertical="center"/>
    </xf>
    <xf numFmtId="0" fontId="161" fillId="12" borderId="129" xfId="0" applyFont="1" applyFill="1" applyBorder="1" applyAlignment="1" applyProtection="1">
      <alignment horizontal="center" vertical="center"/>
    </xf>
    <xf numFmtId="0" fontId="161" fillId="3" borderId="190" xfId="0" applyFont="1" applyFill="1" applyBorder="1" applyAlignment="1" applyProtection="1">
      <alignment horizontal="center" vertical="center"/>
    </xf>
    <xf numFmtId="0" fontId="12" fillId="6" borderId="115" xfId="0" applyFont="1" applyFill="1" applyBorder="1" applyAlignment="1" applyProtection="1">
      <alignment horizontal="center" vertical="center"/>
    </xf>
    <xf numFmtId="0" fontId="20" fillId="5" borderId="12" xfId="0" applyFont="1" applyFill="1" applyBorder="1" applyAlignment="1" applyProtection="1">
      <alignment horizontal="center"/>
    </xf>
    <xf numFmtId="0" fontId="20" fillId="5" borderId="18" xfId="0" applyFont="1" applyFill="1" applyBorder="1" applyAlignment="1" applyProtection="1">
      <alignment horizontal="center"/>
    </xf>
    <xf numFmtId="0" fontId="123" fillId="7" borderId="192" xfId="0" applyFont="1" applyFill="1" applyBorder="1" applyAlignment="1" applyProtection="1">
      <alignment horizontal="center" vertical="center" wrapText="1"/>
      <protection locked="0"/>
    </xf>
    <xf numFmtId="0" fontId="20" fillId="5" borderId="18" xfId="0" applyFont="1" applyFill="1" applyBorder="1" applyAlignment="1" applyProtection="1">
      <alignment horizontal="center" vertical="center"/>
    </xf>
    <xf numFmtId="0" fontId="59" fillId="5" borderId="18" xfId="0" applyFont="1" applyFill="1" applyBorder="1" applyAlignment="1" applyProtection="1">
      <alignment horizontal="center"/>
    </xf>
    <xf numFmtId="0" fontId="0" fillId="8" borderId="110" xfId="0" applyFill="1" applyBorder="1" applyProtection="1"/>
    <xf numFmtId="0" fontId="18" fillId="12" borderId="119" xfId="0" applyNumberFormat="1" applyFont="1" applyFill="1" applyBorder="1" applyAlignment="1" applyProtection="1">
      <alignment horizontal="center" vertical="center"/>
    </xf>
    <xf numFmtId="0" fontId="18" fillId="3" borderId="119" xfId="0" applyNumberFormat="1" applyFont="1" applyFill="1" applyBorder="1" applyAlignment="1" applyProtection="1">
      <alignment horizontal="center" vertical="center"/>
    </xf>
    <xf numFmtId="0" fontId="8" fillId="3" borderId="198" xfId="0" applyNumberFormat="1" applyFont="1" applyFill="1" applyBorder="1" applyAlignment="1" applyProtection="1">
      <alignment horizontal="center" vertical="center" wrapText="1"/>
    </xf>
    <xf numFmtId="0" fontId="8" fillId="3" borderId="199" xfId="0" applyNumberFormat="1" applyFont="1" applyFill="1" applyBorder="1" applyAlignment="1" applyProtection="1">
      <alignment horizontal="center" vertical="center" wrapText="1"/>
    </xf>
    <xf numFmtId="49" fontId="111" fillId="3" borderId="200" xfId="0" applyNumberFormat="1" applyFont="1" applyFill="1" applyBorder="1" applyAlignment="1" applyProtection="1">
      <alignment horizontal="center" vertical="top" wrapText="1"/>
    </xf>
    <xf numFmtId="0" fontId="16" fillId="19" borderId="18" xfId="0" applyNumberFormat="1" applyFont="1" applyFill="1" applyBorder="1" applyAlignment="1" applyProtection="1">
      <alignment vertical="center"/>
    </xf>
    <xf numFmtId="0" fontId="42" fillId="19" borderId="18" xfId="0" applyFont="1" applyFill="1" applyBorder="1" applyAlignment="1" applyProtection="1">
      <alignment horizontal="left" vertical="center"/>
    </xf>
    <xf numFmtId="0" fontId="6" fillId="19" borderId="18" xfId="0" applyFont="1" applyFill="1" applyBorder="1" applyAlignment="1" applyProtection="1">
      <alignment vertical="center"/>
    </xf>
    <xf numFmtId="0" fontId="123" fillId="7" borderId="208" xfId="0" applyFont="1" applyFill="1" applyBorder="1" applyAlignment="1" applyProtection="1">
      <alignment horizontal="center" vertical="center" wrapText="1"/>
      <protection locked="0"/>
    </xf>
    <xf numFmtId="0" fontId="0" fillId="8" borderId="111" xfId="0" applyFill="1" applyBorder="1" applyProtection="1"/>
    <xf numFmtId="0" fontId="110" fillId="3" borderId="198" xfId="0" applyNumberFormat="1" applyFont="1" applyFill="1" applyBorder="1" applyAlignment="1" applyProtection="1">
      <alignment horizontal="center" wrapText="1"/>
    </xf>
    <xf numFmtId="0" fontId="110" fillId="3" borderId="199" xfId="0" applyNumberFormat="1" applyFont="1" applyFill="1" applyBorder="1" applyAlignment="1" applyProtection="1">
      <alignment horizontal="center" wrapText="1"/>
    </xf>
    <xf numFmtId="49" fontId="111" fillId="3" borderId="199" xfId="0" applyNumberFormat="1" applyFont="1" applyFill="1" applyBorder="1" applyAlignment="1" applyProtection="1">
      <alignment horizontal="center" vertical="center" wrapText="1"/>
    </xf>
    <xf numFmtId="0" fontId="153" fillId="6" borderId="201" xfId="0" applyNumberFormat="1" applyFont="1" applyFill="1" applyBorder="1" applyAlignment="1" applyProtection="1">
      <alignment vertical="center"/>
    </xf>
    <xf numFmtId="0" fontId="56" fillId="6" borderId="201" xfId="0" applyNumberFormat="1" applyFont="1" applyFill="1" applyBorder="1" applyAlignment="1" applyProtection="1">
      <alignment vertical="center"/>
    </xf>
    <xf numFmtId="0" fontId="71" fillId="6" borderId="201" xfId="0" applyNumberFormat="1" applyFont="1" applyFill="1" applyBorder="1" applyAlignment="1" applyProtection="1">
      <alignment vertical="center"/>
    </xf>
    <xf numFmtId="0" fontId="161" fillId="12" borderId="171" xfId="0" applyFont="1" applyFill="1" applyBorder="1" applyAlignment="1" applyProtection="1">
      <alignment horizontal="center" vertical="center"/>
    </xf>
    <xf numFmtId="0" fontId="52" fillId="12" borderId="171" xfId="0" applyFont="1" applyFill="1" applyBorder="1" applyAlignment="1" applyProtection="1">
      <alignment horizontal="center" vertical="center"/>
    </xf>
    <xf numFmtId="0" fontId="15" fillId="18" borderId="12" xfId="0" applyFont="1" applyFill="1" applyBorder="1" applyAlignment="1" applyProtection="1">
      <alignment horizontal="center"/>
    </xf>
    <xf numFmtId="49" fontId="32" fillId="12" borderId="119" xfId="0" applyNumberFormat="1" applyFont="1" applyFill="1" applyBorder="1" applyAlignment="1" applyProtection="1">
      <alignment horizontal="center" vertical="center" wrapText="1"/>
    </xf>
    <xf numFmtId="0" fontId="18" fillId="12" borderId="119" xfId="0" applyNumberFormat="1" applyFont="1" applyFill="1" applyBorder="1" applyAlignment="1" applyProtection="1">
      <alignment horizontal="center" vertical="center" wrapText="1"/>
    </xf>
    <xf numFmtId="0" fontId="149" fillId="12" borderId="119" xfId="0" applyNumberFormat="1" applyFont="1" applyFill="1" applyBorder="1" applyAlignment="1" applyProtection="1">
      <alignment horizontal="left" vertical="center"/>
    </xf>
    <xf numFmtId="0" fontId="18" fillId="12" borderId="118" xfId="0" applyNumberFormat="1" applyFont="1" applyFill="1" applyBorder="1" applyAlignment="1" applyProtection="1">
      <alignment horizontal="center" vertical="center"/>
    </xf>
    <xf numFmtId="49" fontId="103" fillId="12" borderId="119" xfId="0" applyNumberFormat="1" applyFont="1" applyFill="1" applyBorder="1" applyAlignment="1" applyProtection="1">
      <alignment horizontal="center" vertical="center" wrapText="1"/>
    </xf>
    <xf numFmtId="0" fontId="142" fillId="20" borderId="119" xfId="0" applyNumberFormat="1" applyFont="1" applyFill="1" applyBorder="1" applyAlignment="1" applyProtection="1">
      <alignment horizontal="left" vertical="center"/>
    </xf>
    <xf numFmtId="49" fontId="32" fillId="20" borderId="119" xfId="0" applyNumberFormat="1" applyFont="1" applyFill="1" applyBorder="1" applyAlignment="1" applyProtection="1">
      <alignment horizontal="center" vertical="center" wrapText="1"/>
    </xf>
    <xf numFmtId="0" fontId="18" fillId="20" borderId="119" xfId="0" applyNumberFormat="1" applyFont="1" applyFill="1" applyBorder="1" applyAlignment="1" applyProtection="1">
      <alignment horizontal="center" vertical="center"/>
    </xf>
    <xf numFmtId="0" fontId="18" fillId="20" borderId="119" xfId="0" applyNumberFormat="1" applyFont="1" applyFill="1" applyBorder="1" applyAlignment="1" applyProtection="1">
      <alignment horizontal="center" vertical="center" wrapText="1"/>
    </xf>
    <xf numFmtId="49" fontId="103" fillId="20" borderId="119" xfId="0" applyNumberFormat="1" applyFont="1" applyFill="1" applyBorder="1" applyAlignment="1" applyProtection="1">
      <alignment horizontal="center" vertical="center" wrapText="1"/>
    </xf>
    <xf numFmtId="49" fontId="33" fillId="20" borderId="119" xfId="0" applyNumberFormat="1" applyFont="1" applyFill="1" applyBorder="1" applyAlignment="1" applyProtection="1">
      <alignment horizontal="center" vertical="center" wrapText="1"/>
    </xf>
    <xf numFmtId="0" fontId="146" fillId="12" borderId="119" xfId="0" applyNumberFormat="1" applyFont="1" applyFill="1" applyBorder="1" applyAlignment="1" applyProtection="1">
      <alignment horizontal="left" vertical="center"/>
    </xf>
    <xf numFmtId="0" fontId="140" fillId="20" borderId="119" xfId="0" applyNumberFormat="1" applyFont="1" applyFill="1" applyBorder="1" applyAlignment="1" applyProtection="1">
      <alignment horizontal="left" vertical="center"/>
    </xf>
    <xf numFmtId="0" fontId="141" fillId="12" borderId="119" xfId="0" applyNumberFormat="1" applyFont="1" applyFill="1" applyBorder="1" applyAlignment="1" applyProtection="1">
      <alignment horizontal="left" vertical="center"/>
    </xf>
    <xf numFmtId="0" fontId="141" fillId="20" borderId="119" xfId="0" applyNumberFormat="1" applyFont="1" applyFill="1" applyBorder="1" applyAlignment="1" applyProtection="1">
      <alignment horizontal="left" vertical="center"/>
    </xf>
    <xf numFmtId="49" fontId="33" fillId="12" borderId="119" xfId="0" applyNumberFormat="1" applyFont="1" applyFill="1" applyBorder="1" applyAlignment="1" applyProtection="1">
      <alignment horizontal="center" vertical="center" wrapText="1"/>
    </xf>
    <xf numFmtId="0" fontId="136" fillId="20" borderId="119" xfId="0" applyNumberFormat="1" applyFont="1" applyFill="1" applyBorder="1" applyAlignment="1" applyProtection="1">
      <alignment horizontal="left" vertical="center"/>
    </xf>
    <xf numFmtId="49" fontId="103" fillId="3" borderId="119" xfId="0" applyNumberFormat="1" applyFont="1" applyFill="1" applyBorder="1" applyAlignment="1" applyProtection="1">
      <alignment horizontal="center" vertical="center" wrapText="1"/>
    </xf>
    <xf numFmtId="49" fontId="32" fillId="3" borderId="119" xfId="0" applyNumberFormat="1" applyFont="1" applyFill="1" applyBorder="1" applyAlignment="1" applyProtection="1">
      <alignment horizontal="center" vertical="center" wrapText="1"/>
    </xf>
    <xf numFmtId="0" fontId="26" fillId="3" borderId="105" xfId="0" applyNumberFormat="1" applyFont="1" applyFill="1" applyBorder="1" applyAlignment="1" applyProtection="1">
      <alignment horizontal="center" vertical="center"/>
    </xf>
    <xf numFmtId="0" fontId="7" fillId="3" borderId="105" xfId="0" applyNumberFormat="1" applyFont="1" applyFill="1" applyBorder="1" applyAlignment="1" applyProtection="1">
      <alignment vertical="center"/>
    </xf>
    <xf numFmtId="2" fontId="4" fillId="3" borderId="105" xfId="0" applyNumberFormat="1" applyFont="1" applyFill="1" applyBorder="1" applyAlignment="1" applyProtection="1">
      <alignment horizontal="center" vertical="center"/>
    </xf>
    <xf numFmtId="0" fontId="4" fillId="3" borderId="105" xfId="0" applyNumberFormat="1" applyFont="1" applyFill="1" applyBorder="1" applyAlignment="1" applyProtection="1">
      <alignment horizontal="center" vertical="center"/>
    </xf>
    <xf numFmtId="0" fontId="6" fillId="19" borderId="92" xfId="0" applyFont="1" applyFill="1" applyBorder="1" applyAlignment="1" applyProtection="1">
      <alignment vertical="center"/>
    </xf>
    <xf numFmtId="2" fontId="7" fillId="19" borderId="92" xfId="1" applyNumberFormat="1" applyFont="1" applyFill="1" applyBorder="1" applyAlignment="1" applyProtection="1">
      <alignment horizontal="center" vertical="center"/>
    </xf>
    <xf numFmtId="2" fontId="16" fillId="3" borderId="105" xfId="1" applyNumberFormat="1" applyFont="1" applyFill="1" applyBorder="1" applyAlignment="1" applyProtection="1">
      <alignment horizontal="center" vertical="center"/>
    </xf>
    <xf numFmtId="0" fontId="35" fillId="3" borderId="105" xfId="0" applyNumberFormat="1" applyFont="1" applyFill="1" applyBorder="1" applyAlignment="1" applyProtection="1">
      <alignment horizontal="center" vertical="center"/>
    </xf>
    <xf numFmtId="0" fontId="2" fillId="3" borderId="105" xfId="0" applyNumberFormat="1" applyFont="1" applyFill="1" applyBorder="1" applyAlignment="1" applyProtection="1">
      <alignment vertical="center"/>
    </xf>
    <xf numFmtId="2" fontId="4" fillId="3" borderId="105" xfId="1" applyNumberFormat="1" applyFont="1" applyFill="1" applyBorder="1" applyAlignment="1" applyProtection="1">
      <alignment horizontal="center" vertical="center"/>
    </xf>
    <xf numFmtId="0" fontId="52" fillId="3" borderId="105" xfId="0" applyFont="1" applyFill="1" applyBorder="1" applyAlignment="1" applyProtection="1">
      <alignment horizontal="center" vertical="center" textRotation="90"/>
    </xf>
    <xf numFmtId="0" fontId="149" fillId="3" borderId="119" xfId="0" applyNumberFormat="1" applyFont="1" applyFill="1" applyBorder="1" applyAlignment="1" applyProtection="1">
      <alignment horizontal="left" vertical="center"/>
    </xf>
    <xf numFmtId="0" fontId="151" fillId="12" borderId="119" xfId="0" applyNumberFormat="1" applyFont="1" applyFill="1" applyBorder="1" applyAlignment="1" applyProtection="1">
      <alignment horizontal="left" vertical="center"/>
    </xf>
    <xf numFmtId="0" fontId="18" fillId="20" borderId="118" xfId="0" applyNumberFormat="1" applyFont="1" applyFill="1" applyBorder="1" applyAlignment="1" applyProtection="1">
      <alignment horizontal="center" vertical="center"/>
    </xf>
    <xf numFmtId="0" fontId="16" fillId="19" borderId="91" xfId="0" applyNumberFormat="1" applyFont="1" applyFill="1" applyBorder="1" applyAlignment="1" applyProtection="1">
      <alignment vertical="center"/>
    </xf>
    <xf numFmtId="2" fontId="16" fillId="19" borderId="91" xfId="1" applyNumberFormat="1" applyFont="1" applyFill="1" applyBorder="1" applyAlignment="1" applyProtection="1">
      <alignment horizontal="center" vertical="center"/>
    </xf>
    <xf numFmtId="0" fontId="95" fillId="20" borderId="119" xfId="0" applyNumberFormat="1" applyFont="1" applyFill="1" applyBorder="1" applyAlignment="1" applyProtection="1">
      <alignment horizontal="left" vertical="center"/>
    </xf>
    <xf numFmtId="0" fontId="95" fillId="12" borderId="119" xfId="0" applyNumberFormat="1" applyFont="1" applyFill="1" applyBorder="1" applyAlignment="1" applyProtection="1">
      <alignment horizontal="left" vertical="center"/>
    </xf>
    <xf numFmtId="2" fontId="25" fillId="12" borderId="101" xfId="0" applyNumberFormat="1" applyFont="1" applyFill="1" applyBorder="1" applyAlignment="1" applyProtection="1">
      <alignment horizontal="center" vertical="center"/>
    </xf>
    <xf numFmtId="0" fontId="35" fillId="0" borderId="119" xfId="0" applyFont="1" applyFill="1" applyBorder="1" applyAlignment="1" applyProtection="1">
      <alignment horizontal="center" vertical="center"/>
    </xf>
    <xf numFmtId="2" fontId="25" fillId="12" borderId="103" xfId="0" applyNumberFormat="1" applyFont="1" applyFill="1" applyBorder="1" applyAlignment="1" applyProtection="1">
      <alignment horizontal="center" vertical="center"/>
    </xf>
    <xf numFmtId="2" fontId="25" fillId="12" borderId="221" xfId="0" applyNumberFormat="1" applyFont="1" applyFill="1" applyBorder="1" applyAlignment="1" applyProtection="1">
      <alignment horizontal="center" vertical="center"/>
    </xf>
    <xf numFmtId="2" fontId="7" fillId="12" borderId="221" xfId="0" applyNumberFormat="1" applyFont="1" applyFill="1" applyBorder="1" applyAlignment="1" applyProtection="1">
      <alignment horizontal="center" vertical="center"/>
    </xf>
    <xf numFmtId="0" fontId="165" fillId="12" borderId="226" xfId="0" applyNumberFormat="1" applyFont="1" applyFill="1" applyBorder="1" applyAlignment="1" applyProtection="1">
      <alignment horizontal="center" vertical="center"/>
    </xf>
    <xf numFmtId="2" fontId="7" fillId="12" borderId="226" xfId="0" applyNumberFormat="1" applyFont="1" applyFill="1" applyBorder="1" applyAlignment="1" applyProtection="1">
      <alignment horizontal="center" vertical="center"/>
    </xf>
    <xf numFmtId="0" fontId="60" fillId="12" borderId="0" xfId="0" applyNumberFormat="1" applyFont="1" applyFill="1" applyBorder="1" applyAlignment="1" applyProtection="1">
      <alignment horizontal="center" vertical="center"/>
    </xf>
    <xf numFmtId="2" fontId="7" fillId="12" borderId="0" xfId="0" applyNumberFormat="1" applyFont="1" applyFill="1" applyBorder="1" applyAlignment="1" applyProtection="1">
      <alignment horizontal="center" vertical="center"/>
    </xf>
    <xf numFmtId="0" fontId="60" fillId="12" borderId="92" xfId="0" applyNumberFormat="1" applyFont="1" applyFill="1" applyBorder="1" applyAlignment="1" applyProtection="1">
      <alignment horizontal="center" vertical="center"/>
    </xf>
    <xf numFmtId="0" fontId="2" fillId="3" borderId="126" xfId="1" applyNumberFormat="1" applyFont="1" applyFill="1" applyBorder="1" applyAlignment="1" applyProtection="1">
      <alignment horizontal="center" vertical="center" wrapText="1"/>
    </xf>
    <xf numFmtId="2" fontId="7" fillId="3" borderId="127" xfId="1" applyNumberFormat="1" applyFont="1" applyFill="1" applyBorder="1" applyAlignment="1" applyProtection="1">
      <alignment horizontal="center" vertical="center" wrapText="1"/>
    </xf>
    <xf numFmtId="0" fontId="2" fillId="3" borderId="99" xfId="1" applyNumberFormat="1" applyFont="1" applyFill="1" applyBorder="1" applyAlignment="1" applyProtection="1">
      <alignment horizontal="center" vertical="center" wrapText="1"/>
    </xf>
    <xf numFmtId="0" fontId="0" fillId="3" borderId="99" xfId="0" applyFill="1" applyBorder="1" applyAlignment="1" applyProtection="1">
      <alignment horizontal="center" vertical="center" wrapText="1"/>
    </xf>
    <xf numFmtId="0" fontId="35" fillId="3" borderId="96" xfId="0" applyFont="1" applyFill="1" applyBorder="1" applyAlignment="1" applyProtection="1">
      <alignment horizontal="center" vertical="center"/>
    </xf>
    <xf numFmtId="2" fontId="7" fillId="3" borderId="126" xfId="1" applyNumberFormat="1" applyFont="1" applyFill="1" applyBorder="1" applyAlignment="1" applyProtection="1">
      <alignment horizontal="center" vertical="center" wrapText="1"/>
    </xf>
    <xf numFmtId="0" fontId="35" fillId="3" borderId="127" xfId="0" applyFont="1" applyFill="1" applyBorder="1" applyAlignment="1" applyProtection="1">
      <alignment horizontal="center" vertical="center"/>
    </xf>
    <xf numFmtId="0" fontId="15" fillId="25" borderId="2" xfId="0" applyFont="1" applyFill="1" applyBorder="1" applyAlignment="1" applyProtection="1">
      <alignment horizontal="center"/>
    </xf>
    <xf numFmtId="0" fontId="15" fillId="25" borderId="110" xfId="0" applyFont="1" applyFill="1" applyBorder="1" applyAlignment="1" applyProtection="1">
      <alignment horizontal="center"/>
    </xf>
    <xf numFmtId="0" fontId="0" fillId="25" borderId="110" xfId="0" applyFill="1" applyBorder="1" applyProtection="1"/>
    <xf numFmtId="0" fontId="105" fillId="25" borderId="0" xfId="0" applyNumberFormat="1" applyFont="1" applyFill="1" applyBorder="1" applyAlignment="1" applyProtection="1">
      <alignment vertical="center"/>
    </xf>
    <xf numFmtId="2" fontId="7" fillId="25" borderId="0" xfId="1" applyNumberFormat="1" applyFont="1" applyFill="1" applyBorder="1" applyAlignment="1" applyProtection="1">
      <alignment horizontal="center" vertical="center"/>
    </xf>
    <xf numFmtId="0" fontId="3" fillId="25" borderId="0" xfId="0" applyFont="1" applyFill="1" applyBorder="1" applyAlignment="1" applyProtection="1">
      <alignment horizontal="center" vertical="center"/>
    </xf>
    <xf numFmtId="2" fontId="7" fillId="3" borderId="96" xfId="1" applyNumberFormat="1" applyFont="1" applyFill="1" applyBorder="1" applyAlignment="1" applyProtection="1">
      <alignment horizontal="center" vertical="center" wrapText="1"/>
    </xf>
    <xf numFmtId="0" fontId="108" fillId="26" borderId="0" xfId="0" applyNumberFormat="1" applyFont="1" applyFill="1" applyBorder="1" applyAlignment="1" applyProtection="1">
      <alignment vertical="center"/>
    </xf>
    <xf numFmtId="2" fontId="7" fillId="26" borderId="0" xfId="1" applyNumberFormat="1" applyFont="1" applyFill="1" applyBorder="1" applyAlignment="1" applyProtection="1">
      <alignment horizontal="center" vertical="center"/>
    </xf>
    <xf numFmtId="0" fontId="3" fillId="26" borderId="0" xfId="0" applyFont="1" applyFill="1" applyBorder="1" applyAlignment="1" applyProtection="1">
      <alignment horizontal="center" vertical="center"/>
    </xf>
    <xf numFmtId="2" fontId="25" fillId="12" borderId="223" xfId="0" applyNumberFormat="1" applyFont="1" applyFill="1" applyBorder="1" applyAlignment="1" applyProtection="1">
      <alignment horizontal="center" vertical="center"/>
    </xf>
    <xf numFmtId="2" fontId="7" fillId="12" borderId="224" xfId="0" applyNumberFormat="1" applyFont="1" applyFill="1" applyBorder="1" applyAlignment="1" applyProtection="1">
      <alignment horizontal="center" vertical="center"/>
    </xf>
    <xf numFmtId="0" fontId="2" fillId="3" borderId="92" xfId="1" applyNumberFormat="1" applyFont="1" applyFill="1" applyBorder="1" applyAlignment="1" applyProtection="1">
      <alignment horizontal="center" vertical="center" wrapText="1"/>
    </xf>
    <xf numFmtId="2" fontId="7" fillId="3" borderId="224" xfId="1" applyNumberFormat="1" applyFont="1" applyFill="1" applyBorder="1" applyAlignment="1" applyProtection="1">
      <alignment horizontal="center" vertical="center" wrapText="1"/>
    </xf>
    <xf numFmtId="0" fontId="15" fillId="26" borderId="2" xfId="0" applyFont="1" applyFill="1" applyBorder="1" applyAlignment="1" applyProtection="1">
      <alignment horizontal="center"/>
    </xf>
    <xf numFmtId="0" fontId="165" fillId="12" borderId="91" xfId="0" applyNumberFormat="1" applyFont="1" applyFill="1" applyBorder="1" applyAlignment="1" applyProtection="1">
      <alignment horizontal="center" vertical="center"/>
    </xf>
    <xf numFmtId="2" fontId="7" fillId="12" borderId="91" xfId="0" applyNumberFormat="1" applyFont="1" applyFill="1" applyBorder="1" applyAlignment="1" applyProtection="1">
      <alignment horizontal="center" vertical="center"/>
    </xf>
    <xf numFmtId="2" fontId="25" fillId="12" borderId="145" xfId="0" applyNumberFormat="1" applyFont="1" applyFill="1" applyBorder="1" applyAlignment="1" applyProtection="1">
      <alignment horizontal="center" vertical="center"/>
    </xf>
    <xf numFmtId="0" fontId="2" fillId="3" borderId="241" xfId="1" applyNumberFormat="1" applyFont="1" applyFill="1" applyBorder="1" applyAlignment="1" applyProtection="1">
      <alignment horizontal="center" vertical="center" wrapText="1"/>
    </xf>
    <xf numFmtId="2" fontId="7" fillId="3" borderId="241" xfId="1" applyNumberFormat="1" applyFont="1" applyFill="1" applyBorder="1" applyAlignment="1" applyProtection="1">
      <alignment horizontal="center" vertical="center" wrapText="1"/>
    </xf>
    <xf numFmtId="0" fontId="35" fillId="3" borderId="243" xfId="0" applyFont="1" applyFill="1" applyBorder="1" applyAlignment="1" applyProtection="1">
      <alignment horizontal="center" vertical="center"/>
    </xf>
    <xf numFmtId="2" fontId="25" fillId="12" borderId="95" xfId="0" applyNumberFormat="1" applyFont="1" applyFill="1" applyBorder="1" applyAlignment="1" applyProtection="1">
      <alignment horizontal="center" vertical="center"/>
    </xf>
    <xf numFmtId="2" fontId="25" fillId="12" borderId="119" xfId="0" applyNumberFormat="1" applyFont="1" applyFill="1" applyBorder="1" applyAlignment="1" applyProtection="1">
      <alignment horizontal="center" vertical="center"/>
    </xf>
    <xf numFmtId="0" fontId="108" fillId="26" borderId="110" xfId="0" applyNumberFormat="1" applyFont="1" applyFill="1" applyBorder="1" applyAlignment="1" applyProtection="1">
      <alignment vertical="center"/>
    </xf>
    <xf numFmtId="0" fontId="0" fillId="26" borderId="110" xfId="0" applyFill="1" applyBorder="1" applyProtection="1"/>
    <xf numFmtId="2" fontId="107" fillId="25" borderId="92" xfId="1" applyNumberFormat="1" applyFont="1" applyFill="1" applyBorder="1" applyAlignment="1" applyProtection="1">
      <alignment horizontal="center" vertical="center"/>
    </xf>
    <xf numFmtId="0" fontId="0" fillId="26" borderId="9" xfId="0" applyFill="1" applyBorder="1" applyProtection="1"/>
    <xf numFmtId="0" fontId="0" fillId="26" borderId="111" xfId="0" applyFill="1" applyBorder="1" applyProtection="1"/>
    <xf numFmtId="0" fontId="0" fillId="11" borderId="110" xfId="0" applyFill="1" applyBorder="1" applyProtection="1"/>
    <xf numFmtId="0" fontId="40" fillId="8" borderId="110" xfId="0" applyFont="1" applyFill="1" applyBorder="1" applyAlignment="1" applyProtection="1">
      <alignment horizontal="left" vertical="center"/>
    </xf>
    <xf numFmtId="0" fontId="38" fillId="8" borderId="0" xfId="0" applyFont="1" applyFill="1" applyBorder="1" applyAlignment="1" applyProtection="1">
      <alignment horizontal="center" vertical="center"/>
    </xf>
    <xf numFmtId="0" fontId="0" fillId="11" borderId="111" xfId="0" applyFill="1" applyBorder="1" applyProtection="1"/>
    <xf numFmtId="0" fontId="146" fillId="12" borderId="94" xfId="0" applyNumberFormat="1" applyFont="1" applyFill="1" applyBorder="1" applyAlignment="1" applyProtection="1">
      <alignment horizontal="left" vertical="center"/>
    </xf>
    <xf numFmtId="49" fontId="32" fillId="12" borderId="94" xfId="0" applyNumberFormat="1" applyFont="1" applyFill="1" applyBorder="1" applyAlignment="1" applyProtection="1">
      <alignment horizontal="center" vertical="center" wrapText="1"/>
    </xf>
    <xf numFmtId="1" fontId="18" fillId="12" borderId="259" xfId="0" applyNumberFormat="1" applyFont="1" applyFill="1" applyBorder="1" applyAlignment="1" applyProtection="1">
      <alignment horizontal="center" vertical="center" wrapText="1"/>
    </xf>
    <xf numFmtId="2" fontId="10" fillId="3" borderId="65" xfId="1" applyNumberFormat="1" applyFont="1" applyFill="1" applyBorder="1" applyAlignment="1" applyProtection="1">
      <alignment horizontal="center" vertical="center"/>
    </xf>
    <xf numFmtId="2" fontId="4" fillId="3" borderId="65" xfId="0" applyNumberFormat="1" applyFont="1" applyFill="1" applyBorder="1" applyAlignment="1" applyProtection="1">
      <alignment horizontal="center" vertical="center"/>
    </xf>
    <xf numFmtId="0" fontId="4" fillId="3" borderId="65" xfId="0" applyNumberFormat="1" applyFont="1" applyFill="1" applyBorder="1" applyAlignment="1" applyProtection="1">
      <alignment horizontal="center" vertical="center"/>
    </xf>
    <xf numFmtId="0" fontId="22" fillId="3" borderId="263" xfId="0" applyNumberFormat="1" applyFont="1" applyFill="1" applyBorder="1" applyAlignment="1" applyProtection="1">
      <alignment horizontal="center" vertical="center" textRotation="90"/>
    </xf>
    <xf numFmtId="0" fontId="3" fillId="0" borderId="0" xfId="0" applyFont="1" applyFill="1" applyBorder="1" applyProtection="1">
      <protection locked="0"/>
    </xf>
    <xf numFmtId="0" fontId="3" fillId="3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82" fillId="3" borderId="0" xfId="0" applyFont="1" applyFill="1" applyBorder="1" applyAlignment="1" applyProtection="1">
      <alignment horizontal="center" vertical="center" wrapText="1"/>
      <protection locked="0"/>
    </xf>
    <xf numFmtId="0" fontId="122" fillId="3" borderId="45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43" fontId="67" fillId="16" borderId="0" xfId="0" applyNumberFormat="1" applyFont="1" applyFill="1" applyBorder="1" applyAlignment="1" applyProtection="1">
      <alignment horizontal="right" vertical="center" wrapText="1"/>
      <protection locked="0"/>
    </xf>
    <xf numFmtId="168" fontId="4" fillId="0" borderId="0" xfId="0" applyNumberFormat="1" applyFont="1" applyFill="1" applyBorder="1" applyAlignment="1" applyProtection="1">
      <alignment vertical="center" wrapText="1"/>
      <protection locked="0"/>
    </xf>
    <xf numFmtId="43" fontId="66" fillId="16" borderId="0" xfId="0" applyNumberFormat="1" applyFont="1" applyFill="1" applyBorder="1" applyAlignment="1" applyProtection="1">
      <alignment horizontal="right" vertical="center" wrapText="1"/>
      <protection locked="0"/>
    </xf>
    <xf numFmtId="43" fontId="122" fillId="3" borderId="23" xfId="0" applyNumberFormat="1" applyFont="1" applyFill="1" applyBorder="1" applyAlignment="1" applyProtection="1">
      <alignment horizontal="right" vertical="center" wrapText="1"/>
      <protection locked="0"/>
    </xf>
    <xf numFmtId="43" fontId="82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125" fillId="17" borderId="0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43" fontId="127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89" fillId="3" borderId="27" xfId="0" applyNumberFormat="1" applyFont="1" applyFill="1" applyBorder="1" applyAlignment="1" applyProtection="1">
      <alignment horizontal="right" vertical="center" wrapText="1"/>
      <protection locked="0"/>
    </xf>
    <xf numFmtId="43" fontId="79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62" fillId="3" borderId="0" xfId="0" applyNumberFormat="1" applyFont="1" applyFill="1" applyBorder="1" applyAlignment="1" applyProtection="1">
      <alignment horizontal="right" vertical="center"/>
      <protection locked="0"/>
    </xf>
    <xf numFmtId="43" fontId="102" fillId="3" borderId="20" xfId="0" applyNumberFormat="1" applyFont="1" applyFill="1" applyBorder="1" applyAlignment="1" applyProtection="1">
      <alignment horizontal="right" vertical="center" wrapText="1"/>
      <protection locked="0"/>
    </xf>
    <xf numFmtId="43" fontId="67" fillId="3" borderId="0" xfId="0" applyNumberFormat="1" applyFont="1" applyFill="1" applyBorder="1" applyAlignment="1" applyProtection="1">
      <alignment horizontal="right" vertical="center"/>
      <protection locked="0"/>
    </xf>
    <xf numFmtId="43" fontId="120" fillId="3" borderId="17" xfId="0" applyNumberFormat="1" applyFont="1" applyFill="1" applyBorder="1" applyAlignment="1" applyProtection="1">
      <alignment horizontal="right" vertical="center" wrapText="1"/>
      <protection locked="0"/>
    </xf>
    <xf numFmtId="43" fontId="133" fillId="17" borderId="0" xfId="0" applyNumberFormat="1" applyFont="1" applyFill="1" applyBorder="1" applyAlignment="1" applyProtection="1">
      <alignment horizontal="right" vertical="center" wrapText="1"/>
      <protection locked="0"/>
    </xf>
    <xf numFmtId="0" fontId="44" fillId="3" borderId="0" xfId="0" applyFont="1" applyFill="1" applyBorder="1" applyProtection="1">
      <protection locked="0"/>
    </xf>
    <xf numFmtId="0" fontId="94" fillId="3" borderId="0" xfId="0" applyFont="1" applyFill="1" applyBorder="1" applyProtection="1">
      <protection locked="0"/>
    </xf>
    <xf numFmtId="0" fontId="43" fillId="3" borderId="0" xfId="0" applyFont="1" applyFill="1" applyBorder="1" applyAlignment="1" applyProtection="1">
      <alignment horizontal="right"/>
      <protection locked="0"/>
    </xf>
    <xf numFmtId="0" fontId="96" fillId="3" borderId="0" xfId="0" applyFont="1" applyFill="1" applyBorder="1" applyAlignment="1" applyProtection="1">
      <alignment horizontal="right"/>
      <protection locked="0"/>
    </xf>
    <xf numFmtId="0" fontId="3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85" fillId="0" borderId="0" xfId="0" applyFont="1" applyFill="1" applyBorder="1" applyProtection="1">
      <protection locked="0"/>
    </xf>
    <xf numFmtId="43" fontId="117" fillId="6" borderId="21" xfId="0" applyNumberFormat="1" applyFont="1" applyFill="1" applyBorder="1" applyAlignment="1" applyProtection="1">
      <alignment horizontal="right" vertical="center" wrapText="1"/>
      <protection locked="0"/>
    </xf>
    <xf numFmtId="43" fontId="118" fillId="6" borderId="21" xfId="0" applyNumberFormat="1" applyFont="1" applyFill="1" applyBorder="1" applyAlignment="1" applyProtection="1">
      <alignment horizontal="right" vertical="center" wrapText="1"/>
      <protection locked="0"/>
    </xf>
    <xf numFmtId="43" fontId="117" fillId="13" borderId="21" xfId="0" applyNumberFormat="1" applyFont="1" applyFill="1" applyBorder="1" applyAlignment="1" applyProtection="1">
      <alignment horizontal="right" vertical="center" wrapText="1"/>
      <protection locked="0"/>
    </xf>
    <xf numFmtId="43" fontId="118" fillId="13" borderId="21" xfId="0" applyNumberFormat="1" applyFont="1" applyFill="1" applyBorder="1" applyAlignment="1" applyProtection="1">
      <alignment horizontal="right" vertical="center" wrapText="1"/>
      <protection locked="0"/>
    </xf>
    <xf numFmtId="43" fontId="117" fillId="6" borderId="56" xfId="0" applyNumberFormat="1" applyFont="1" applyFill="1" applyBorder="1" applyAlignment="1" applyProtection="1">
      <alignment horizontal="right" vertical="center" wrapText="1"/>
      <protection locked="0"/>
    </xf>
    <xf numFmtId="43" fontId="118" fillId="6" borderId="41" xfId="0" applyNumberFormat="1" applyFont="1" applyFill="1" applyBorder="1" applyAlignment="1" applyProtection="1">
      <alignment horizontal="right" vertical="center" wrapText="1"/>
      <protection locked="0"/>
    </xf>
    <xf numFmtId="43" fontId="74" fillId="7" borderId="48" xfId="0" applyNumberFormat="1" applyFont="1" applyFill="1" applyBorder="1" applyAlignment="1" applyProtection="1">
      <alignment horizontal="right" vertical="center" wrapText="1"/>
      <protection locked="0"/>
    </xf>
    <xf numFmtId="43" fontId="74" fillId="7" borderId="24" xfId="0" applyNumberFormat="1" applyFont="1" applyFill="1" applyBorder="1" applyAlignment="1" applyProtection="1">
      <alignment horizontal="right" vertical="center" wrapText="1"/>
      <protection locked="0"/>
    </xf>
    <xf numFmtId="2" fontId="3" fillId="0" borderId="0" xfId="0" applyNumberFormat="1" applyFont="1" applyFill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3" fillId="0" borderId="0" xfId="0" applyNumberFormat="1" applyFont="1" applyFill="1" applyBorder="1" applyAlignment="1" applyProtection="1">
      <alignment vertical="center" wrapText="1"/>
      <protection locked="0"/>
    </xf>
    <xf numFmtId="2" fontId="27" fillId="3" borderId="58" xfId="0" applyNumberFormat="1" applyFont="1" applyFill="1" applyBorder="1" applyAlignment="1" applyProtection="1">
      <alignment horizontal="center" vertical="center"/>
      <protection locked="0"/>
    </xf>
    <xf numFmtId="2" fontId="3" fillId="2" borderId="20" xfId="0" applyNumberFormat="1" applyFont="1" applyFill="1" applyBorder="1" applyAlignment="1" applyProtection="1">
      <alignment horizontal="center" vertical="center"/>
      <protection locked="0"/>
    </xf>
    <xf numFmtId="2" fontId="122" fillId="3" borderId="45" xfId="0" applyNumberFormat="1" applyFont="1" applyFill="1" applyBorder="1" applyAlignment="1" applyProtection="1">
      <alignment horizontal="left" vertical="center" wrapText="1"/>
      <protection locked="0"/>
    </xf>
    <xf numFmtId="2" fontId="4" fillId="0" borderId="0" xfId="0" applyNumberFormat="1" applyFont="1" applyFill="1" applyBorder="1" applyAlignment="1" applyProtection="1">
      <alignment vertical="center" wrapText="1"/>
      <protection locked="0"/>
    </xf>
    <xf numFmtId="2" fontId="11" fillId="0" borderId="0" xfId="0" applyNumberFormat="1" applyFont="1" applyFill="1" applyBorder="1" applyAlignment="1" applyProtection="1">
      <alignment vertical="center" wrapText="1"/>
      <protection locked="0"/>
    </xf>
    <xf numFmtId="2" fontId="7" fillId="0" borderId="0" xfId="0" applyNumberFormat="1" applyFont="1" applyFill="1" applyBorder="1" applyAlignment="1" applyProtection="1">
      <alignment vertical="center" wrapText="1"/>
      <protection locked="0"/>
    </xf>
    <xf numFmtId="2" fontId="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3" fillId="3" borderId="0" xfId="0" applyNumberFormat="1" applyFont="1" applyFill="1" applyBorder="1" applyAlignment="1" applyProtection="1">
      <protection locked="0"/>
    </xf>
    <xf numFmtId="2" fontId="3" fillId="0" borderId="0" xfId="0" applyNumberFormat="1" applyFont="1" applyFill="1" applyBorder="1" applyAlignment="1" applyProtection="1">
      <protection locked="0"/>
    </xf>
    <xf numFmtId="2" fontId="3" fillId="0" borderId="0" xfId="0" applyNumberFormat="1" applyFont="1" applyFill="1" applyBorder="1" applyAlignment="1" applyProtection="1">
      <alignment horizontal="center"/>
      <protection locked="0"/>
    </xf>
    <xf numFmtId="2" fontId="115" fillId="0" borderId="0" xfId="0" applyNumberFormat="1" applyFont="1" applyFill="1" applyBorder="1" applyProtection="1">
      <protection locked="0"/>
    </xf>
    <xf numFmtId="2" fontId="85" fillId="0" borderId="0" xfId="0" applyNumberFormat="1" applyFont="1" applyFill="1" applyBorder="1" applyProtection="1">
      <protection locked="0"/>
    </xf>
    <xf numFmtId="2" fontId="68" fillId="3" borderId="0" xfId="0" applyNumberFormat="1" applyFont="1" applyFill="1" applyBorder="1" applyAlignment="1" applyProtection="1"/>
    <xf numFmtId="2" fontId="30" fillId="3" borderId="0" xfId="0" applyNumberFormat="1" applyFont="1" applyFill="1" applyBorder="1" applyAlignment="1" applyProtection="1">
      <alignment horizontal="left"/>
    </xf>
    <xf numFmtId="2" fontId="30" fillId="3" borderId="0" xfId="0" applyNumberFormat="1" applyFont="1" applyFill="1" applyBorder="1" applyAlignment="1" applyProtection="1">
      <alignment horizontal="center"/>
    </xf>
    <xf numFmtId="2" fontId="68" fillId="3" borderId="0" xfId="0" applyNumberFormat="1" applyFont="1" applyFill="1" applyBorder="1" applyAlignment="1" applyProtection="1">
      <alignment horizontal="right"/>
    </xf>
    <xf numFmtId="2" fontId="51" fillId="3" borderId="0" xfId="0" applyNumberFormat="1" applyFont="1" applyFill="1" applyBorder="1" applyAlignment="1" applyProtection="1"/>
    <xf numFmtId="2" fontId="0" fillId="3" borderId="0" xfId="0" applyNumberFormat="1" applyFill="1" applyBorder="1" applyAlignment="1" applyProtection="1">
      <alignment horizontal="center"/>
    </xf>
    <xf numFmtId="2" fontId="51" fillId="3" borderId="0" xfId="0" applyNumberFormat="1" applyFont="1" applyFill="1" applyBorder="1" applyAlignment="1" applyProtection="1">
      <alignment horizontal="right"/>
    </xf>
    <xf numFmtId="2" fontId="110" fillId="3" borderId="13" xfId="0" applyNumberFormat="1" applyFont="1" applyFill="1" applyBorder="1" applyAlignment="1" applyProtection="1">
      <alignment horizontal="center" wrapText="1"/>
    </xf>
    <xf numFmtId="2" fontId="110" fillId="3" borderId="9" xfId="0" applyNumberFormat="1" applyFont="1" applyFill="1" applyBorder="1" applyAlignment="1" applyProtection="1">
      <alignment horizontal="center" wrapText="1"/>
    </xf>
    <xf numFmtId="2" fontId="111" fillId="3" borderId="9" xfId="0" applyNumberFormat="1" applyFont="1" applyFill="1" applyBorder="1" applyAlignment="1" applyProtection="1">
      <alignment horizontal="center" vertical="center" wrapText="1"/>
    </xf>
    <xf numFmtId="2" fontId="111" fillId="3" borderId="8" xfId="0" applyNumberFormat="1" applyFont="1" applyFill="1" applyBorder="1" applyAlignment="1" applyProtection="1">
      <alignment horizontal="center" vertical="top" wrapText="1"/>
    </xf>
    <xf numFmtId="2" fontId="113" fillId="3" borderId="6" xfId="0" applyNumberFormat="1" applyFont="1" applyFill="1" applyBorder="1" applyAlignment="1" applyProtection="1">
      <alignment horizontal="center" vertical="center" wrapText="1"/>
    </xf>
    <xf numFmtId="2" fontId="113" fillId="3" borderId="1" xfId="0" applyNumberFormat="1" applyFont="1" applyFill="1" applyBorder="1" applyAlignment="1" applyProtection="1">
      <alignment horizontal="center" vertical="center" wrapText="1"/>
    </xf>
    <xf numFmtId="2" fontId="111" fillId="3" borderId="1" xfId="0" applyNumberFormat="1" applyFont="1" applyFill="1" applyBorder="1" applyAlignment="1" applyProtection="1">
      <alignment horizontal="center" vertical="center" wrapText="1"/>
    </xf>
    <xf numFmtId="2" fontId="2" fillId="9" borderId="91" xfId="0" applyNumberFormat="1" applyFont="1" applyFill="1" applyBorder="1" applyAlignment="1" applyProtection="1">
      <alignment horizontal="left" vertical="center"/>
    </xf>
    <xf numFmtId="2" fontId="9" fillId="2" borderId="43" xfId="0" applyNumberFormat="1" applyFont="1" applyFill="1" applyBorder="1" applyAlignment="1" applyProtection="1">
      <alignment horizontal="left" vertical="center" wrapText="1"/>
    </xf>
    <xf numFmtId="2" fontId="37" fillId="12" borderId="99" xfId="0" applyNumberFormat="1" applyFont="1" applyFill="1" applyBorder="1" applyAlignment="1" applyProtection="1">
      <alignment horizontal="center" vertical="center"/>
    </xf>
    <xf numFmtId="2" fontId="18" fillId="12" borderId="99" xfId="0" applyNumberFormat="1" applyFont="1" applyFill="1" applyBorder="1" applyAlignment="1" applyProtection="1">
      <alignment horizontal="center" vertical="center"/>
    </xf>
    <xf numFmtId="2" fontId="36" fillId="12" borderId="99" xfId="0" applyNumberFormat="1" applyFont="1" applyFill="1" applyBorder="1" applyAlignment="1" applyProtection="1">
      <alignment horizontal="center" vertical="center"/>
    </xf>
    <xf numFmtId="2" fontId="32" fillId="3" borderId="99" xfId="0" applyNumberFormat="1" applyFont="1" applyFill="1" applyBorder="1" applyAlignment="1" applyProtection="1">
      <alignment horizontal="center" vertical="center"/>
    </xf>
    <xf numFmtId="2" fontId="87" fillId="3" borderId="119" xfId="0" applyNumberFormat="1" applyFont="1" applyFill="1" applyBorder="1" applyAlignment="1" applyProtection="1">
      <alignment horizontal="center" vertical="center" wrapText="1"/>
    </xf>
    <xf numFmtId="2" fontId="22" fillId="3" borderId="99" xfId="0" applyNumberFormat="1" applyFont="1" applyFill="1" applyBorder="1" applyAlignment="1" applyProtection="1">
      <alignment horizontal="center" vertical="center"/>
    </xf>
    <xf numFmtId="2" fontId="22" fillId="0" borderId="47" xfId="0" applyNumberFormat="1" applyFont="1" applyFill="1" applyBorder="1" applyAlignment="1" applyProtection="1">
      <alignment horizontal="center" vertical="center"/>
    </xf>
    <xf numFmtId="2" fontId="87" fillId="0" borderId="47" xfId="0" applyNumberFormat="1" applyFont="1" applyBorder="1" applyAlignment="1" applyProtection="1">
      <alignment horizontal="center" vertical="center" textRotation="90" wrapText="1"/>
    </xf>
    <xf numFmtId="2" fontId="8" fillId="9" borderId="0" xfId="0" applyNumberFormat="1" applyFont="1" applyFill="1" applyBorder="1" applyAlignment="1" applyProtection="1">
      <alignment horizontal="left" vertical="center"/>
    </xf>
    <xf numFmtId="2" fontId="37" fillId="3" borderId="99" xfId="0" applyNumberFormat="1" applyFont="1" applyFill="1" applyBorder="1" applyAlignment="1" applyProtection="1">
      <alignment horizontal="center" vertical="center"/>
    </xf>
    <xf numFmtId="2" fontId="18" fillId="3" borderId="99" xfId="0" applyNumberFormat="1" applyFont="1" applyFill="1" applyBorder="1" applyAlignment="1" applyProtection="1">
      <alignment horizontal="center" vertical="center"/>
    </xf>
    <xf numFmtId="2" fontId="36" fillId="3" borderId="99" xfId="0" applyNumberFormat="1" applyFont="1" applyFill="1" applyBorder="1" applyAlignment="1" applyProtection="1">
      <alignment horizontal="center" vertical="center"/>
    </xf>
    <xf numFmtId="2" fontId="22" fillId="0" borderId="106" xfId="0" applyNumberFormat="1" applyFont="1" applyFill="1" applyBorder="1" applyAlignment="1" applyProtection="1">
      <alignment horizontal="center" vertical="center"/>
    </xf>
    <xf numFmtId="2" fontId="87" fillId="0" borderId="106" xfId="0" applyNumberFormat="1" applyFont="1" applyBorder="1" applyAlignment="1" applyProtection="1">
      <alignment horizontal="center" vertical="center" textRotation="90" wrapText="1"/>
    </xf>
    <xf numFmtId="2" fontId="18" fillId="12" borderId="119" xfId="0" applyNumberFormat="1" applyFont="1" applyFill="1" applyBorder="1" applyAlignment="1" applyProtection="1">
      <alignment horizontal="center" vertical="center"/>
    </xf>
    <xf numFmtId="2" fontId="52" fillId="12" borderId="119" xfId="0" applyNumberFormat="1" applyFont="1" applyFill="1" applyBorder="1" applyAlignment="1" applyProtection="1">
      <alignment horizontal="center" vertical="center" textRotation="90" wrapText="1"/>
    </xf>
    <xf numFmtId="2" fontId="18" fillId="3" borderId="119" xfId="0" applyNumberFormat="1" applyFont="1" applyFill="1" applyBorder="1" applyAlignment="1" applyProtection="1">
      <alignment horizontal="center" vertical="center"/>
    </xf>
    <xf numFmtId="2" fontId="52" fillId="3" borderId="119" xfId="0" applyNumberFormat="1" applyFont="1" applyFill="1" applyBorder="1" applyAlignment="1" applyProtection="1">
      <alignment horizontal="center" vertical="center" textRotation="90" wrapText="1"/>
    </xf>
    <xf numFmtId="2" fontId="37" fillId="4" borderId="99" xfId="0" applyNumberFormat="1" applyFont="1" applyFill="1" applyBorder="1" applyAlignment="1" applyProtection="1">
      <alignment horizontal="center" vertical="center"/>
    </xf>
    <xf numFmtId="2" fontId="86" fillId="4" borderId="119" xfId="0" applyNumberFormat="1" applyFont="1" applyFill="1" applyBorder="1" applyAlignment="1" applyProtection="1">
      <alignment horizontal="center" vertical="center" wrapText="1"/>
    </xf>
    <xf numFmtId="2" fontId="18" fillId="4" borderId="99" xfId="0" applyNumberFormat="1" applyFont="1" applyFill="1" applyBorder="1" applyAlignment="1" applyProtection="1">
      <alignment horizontal="center" vertical="center"/>
    </xf>
    <xf numFmtId="2" fontId="36" fillId="4" borderId="99" xfId="0" applyNumberFormat="1" applyFont="1" applyFill="1" applyBorder="1" applyAlignment="1" applyProtection="1">
      <alignment horizontal="center" vertical="center"/>
    </xf>
    <xf numFmtId="2" fontId="63" fillId="9" borderId="0" xfId="0" applyNumberFormat="1" applyFont="1" applyFill="1" applyBorder="1" applyAlignment="1" applyProtection="1">
      <alignment horizontal="left" vertical="center"/>
    </xf>
    <xf numFmtId="2" fontId="37" fillId="12" borderId="53" xfId="0" applyNumberFormat="1" applyFont="1" applyFill="1" applyBorder="1" applyAlignment="1" applyProtection="1">
      <alignment horizontal="center" vertical="center"/>
    </xf>
    <xf numFmtId="2" fontId="86" fillId="12" borderId="54" xfId="0" applyNumberFormat="1" applyFont="1" applyFill="1" applyBorder="1" applyAlignment="1" applyProtection="1">
      <alignment horizontal="center" vertical="center" wrapText="1"/>
    </xf>
    <xf numFmtId="2" fontId="22" fillId="3" borderId="105" xfId="0" applyNumberFormat="1" applyFont="1" applyFill="1" applyBorder="1" applyAlignment="1" applyProtection="1">
      <alignment horizontal="center" vertical="center"/>
    </xf>
    <xf numFmtId="2" fontId="87" fillId="3" borderId="106" xfId="0" applyNumberFormat="1" applyFont="1" applyFill="1" applyBorder="1" applyAlignment="1" applyProtection="1">
      <alignment horizontal="center" vertical="center" textRotation="90" wrapText="1"/>
    </xf>
    <xf numFmtId="2" fontId="87" fillId="3" borderId="10" xfId="0" applyNumberFormat="1" applyFont="1" applyFill="1" applyBorder="1" applyAlignment="1" applyProtection="1">
      <alignment horizontal="center" vertical="center" textRotation="90" wrapText="1"/>
    </xf>
    <xf numFmtId="2" fontId="87" fillId="3" borderId="47" xfId="0" applyNumberFormat="1" applyFont="1" applyFill="1" applyBorder="1" applyAlignment="1" applyProtection="1">
      <alignment horizontal="center" vertical="center" textRotation="90" wrapText="1"/>
    </xf>
    <xf numFmtId="2" fontId="2" fillId="9" borderId="0" xfId="0" applyNumberFormat="1" applyFont="1" applyFill="1" applyBorder="1" applyAlignment="1" applyProtection="1">
      <alignment horizontal="left" vertical="center"/>
    </xf>
    <xf numFmtId="2" fontId="36" fillId="12" borderId="38" xfId="0" applyNumberFormat="1" applyFont="1" applyFill="1" applyBorder="1" applyAlignment="1" applyProtection="1">
      <alignment horizontal="center" vertical="center"/>
    </xf>
    <xf numFmtId="2" fontId="86" fillId="12" borderId="39" xfId="0" applyNumberFormat="1" applyFont="1" applyFill="1" applyBorder="1" applyAlignment="1" applyProtection="1">
      <alignment horizontal="center" vertical="center" wrapText="1"/>
    </xf>
    <xf numFmtId="1" fontId="123" fillId="7" borderId="192" xfId="0" applyNumberFormat="1" applyFont="1" applyFill="1" applyBorder="1" applyAlignment="1" applyProtection="1">
      <alignment horizontal="center" vertical="center" wrapText="1"/>
      <protection locked="0"/>
    </xf>
    <xf numFmtId="43" fontId="122" fillId="3" borderId="45" xfId="0" applyNumberFormat="1" applyFont="1" applyFill="1" applyBorder="1" applyAlignment="1" applyProtection="1">
      <alignment horizontal="left" vertical="center" wrapText="1"/>
      <protection locked="0"/>
    </xf>
    <xf numFmtId="43" fontId="4" fillId="2" borderId="50" xfId="1" applyNumberFormat="1" applyFont="1" applyFill="1" applyBorder="1" applyAlignment="1" applyProtection="1">
      <alignment horizontal="center" vertical="center"/>
      <protection locked="0"/>
    </xf>
    <xf numFmtId="43" fontId="4" fillId="2" borderId="34" xfId="1" applyNumberFormat="1" applyFont="1" applyFill="1" applyBorder="1" applyAlignment="1" applyProtection="1">
      <alignment horizontal="center" vertical="center"/>
      <protection locked="0"/>
    </xf>
    <xf numFmtId="43" fontId="71" fillId="3" borderId="57" xfId="0" applyNumberFormat="1" applyFont="1" applyFill="1" applyBorder="1" applyAlignment="1" applyProtection="1">
      <alignment horizontal="center" vertical="center" wrapText="1"/>
      <protection locked="0"/>
    </xf>
    <xf numFmtId="43" fontId="44" fillId="3" borderId="0" xfId="0" applyNumberFormat="1" applyFont="1" applyFill="1" applyBorder="1" applyProtection="1">
      <protection locked="0"/>
    </xf>
    <xf numFmtId="43" fontId="43" fillId="3" borderId="0" xfId="0" applyNumberFormat="1" applyFont="1" applyFill="1" applyBorder="1" applyAlignment="1" applyProtection="1">
      <alignment horizontal="right"/>
      <protection locked="0"/>
    </xf>
    <xf numFmtId="0" fontId="85" fillId="3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54" fillId="3" borderId="19" xfId="0" applyFont="1" applyFill="1" applyBorder="1" applyAlignment="1" applyProtection="1">
      <alignment vertical="center" wrapText="1"/>
      <protection locked="0"/>
    </xf>
    <xf numFmtId="0" fontId="85" fillId="3" borderId="0" xfId="0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2" fontId="3" fillId="3" borderId="89" xfId="1" applyNumberFormat="1" applyFont="1" applyFill="1" applyBorder="1" applyAlignment="1" applyProtection="1">
      <alignment horizontal="center" vertical="center"/>
      <protection locked="0"/>
    </xf>
    <xf numFmtId="168" fontId="13" fillId="0" borderId="0" xfId="0" applyNumberFormat="1" applyFont="1" applyFill="1" applyBorder="1" applyAlignment="1" applyProtection="1">
      <alignment vertical="center" wrapText="1"/>
      <protection locked="0"/>
    </xf>
    <xf numFmtId="1" fontId="13" fillId="0" borderId="0" xfId="0" applyNumberFormat="1" applyFont="1" applyFill="1" applyBorder="1" applyAlignment="1" applyProtection="1">
      <alignment vertical="center" wrapText="1"/>
      <protection locked="0"/>
    </xf>
    <xf numFmtId="43" fontId="89" fillId="3" borderId="90" xfId="0" applyNumberFormat="1" applyFont="1" applyFill="1" applyBorder="1" applyAlignment="1" applyProtection="1">
      <alignment horizontal="right" vertical="center" wrapText="1"/>
      <protection locked="0"/>
    </xf>
    <xf numFmtId="43" fontId="67" fillId="3" borderId="0" xfId="0" applyNumberFormat="1" applyFont="1" applyFill="1" applyBorder="1" applyAlignment="1" applyProtection="1">
      <alignment horizontal="right" vertical="center" wrapText="1"/>
      <protection locked="0"/>
    </xf>
    <xf numFmtId="2" fontId="3" fillId="3" borderId="58" xfId="1" applyNumberFormat="1" applyFont="1" applyFill="1" applyBorder="1" applyAlignment="1" applyProtection="1">
      <alignment horizontal="center" vertical="center"/>
      <protection locked="0"/>
    </xf>
    <xf numFmtId="0" fontId="100" fillId="0" borderId="0" xfId="0" applyFont="1" applyFill="1" applyBorder="1" applyAlignment="1" applyProtection="1">
      <alignment vertical="center" wrapText="1"/>
      <protection locked="0"/>
    </xf>
    <xf numFmtId="165" fontId="83" fillId="3" borderId="0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2" borderId="73" xfId="0" applyFont="1" applyFill="1" applyBorder="1" applyAlignment="1" applyProtection="1">
      <alignment horizontal="left" vertical="center" wrapText="1"/>
      <protection locked="0"/>
    </xf>
    <xf numFmtId="43" fontId="74" fillId="7" borderId="88" xfId="0" applyNumberFormat="1" applyFont="1" applyFill="1" applyBorder="1" applyAlignment="1" applyProtection="1">
      <alignment horizontal="right" vertical="center" wrapText="1"/>
      <protection locked="0"/>
    </xf>
    <xf numFmtId="165" fontId="127" fillId="3" borderId="0" xfId="0" applyNumberFormat="1" applyFont="1" applyFill="1" applyBorder="1" applyAlignment="1" applyProtection="1">
      <alignment horizontal="right" vertical="center" wrapText="1"/>
      <protection locked="0"/>
    </xf>
    <xf numFmtId="165" fontId="67" fillId="3" borderId="0" xfId="0" applyNumberFormat="1" applyFont="1" applyFill="1" applyBorder="1" applyAlignment="1" applyProtection="1">
      <alignment horizontal="right" vertical="center" wrapText="1"/>
      <protection locked="0"/>
    </xf>
    <xf numFmtId="2" fontId="2" fillId="3" borderId="74" xfId="1" applyNumberFormat="1" applyFont="1" applyFill="1" applyBorder="1" applyAlignment="1" applyProtection="1">
      <alignment horizontal="center" vertical="center"/>
      <protection locked="0"/>
    </xf>
    <xf numFmtId="0" fontId="101" fillId="3" borderId="0" xfId="0" applyFont="1" applyFill="1" applyBorder="1" applyAlignment="1" applyProtection="1">
      <alignment vertical="center" wrapText="1"/>
      <protection locked="0"/>
    </xf>
    <xf numFmtId="2" fontId="2" fillId="3" borderId="58" xfId="1" applyNumberFormat="1" applyFont="1" applyFill="1" applyBorder="1" applyAlignment="1" applyProtection="1">
      <alignment horizontal="center" vertical="center"/>
      <protection locked="0"/>
    </xf>
    <xf numFmtId="0" fontId="101" fillId="0" borderId="0" xfId="0" applyFont="1" applyFill="1" applyBorder="1" applyAlignment="1" applyProtection="1">
      <alignment vertical="center" wrapText="1"/>
      <protection locked="0"/>
    </xf>
    <xf numFmtId="0" fontId="58" fillId="0" borderId="0" xfId="0" applyFont="1" applyFill="1" applyBorder="1" applyAlignment="1" applyProtection="1">
      <alignment horizontal="left" vertical="center" wrapText="1"/>
      <protection locked="0"/>
    </xf>
    <xf numFmtId="0" fontId="0" fillId="8" borderId="0" xfId="0" applyFill="1" applyBorder="1" applyAlignment="1" applyProtection="1">
      <alignment horizontal="left" vertical="center" wrapText="1"/>
      <protection locked="0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44" fillId="3" borderId="27" xfId="0" applyFont="1" applyFill="1" applyBorder="1" applyProtection="1">
      <protection locked="0"/>
    </xf>
    <xf numFmtId="0" fontId="3" fillId="3" borderId="20" xfId="0" applyFont="1" applyFill="1" applyBorder="1" applyAlignment="1" applyProtection="1">
      <alignment vertical="center" wrapText="1"/>
      <protection locked="0"/>
    </xf>
    <xf numFmtId="0" fontId="3" fillId="3" borderId="15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16" borderId="0" xfId="0" applyFill="1" applyProtection="1">
      <protection locked="0"/>
    </xf>
    <xf numFmtId="0" fontId="16" fillId="20" borderId="151" xfId="0" applyNumberFormat="1" applyFont="1" applyFill="1" applyBorder="1" applyAlignment="1" applyProtection="1">
      <alignment horizontal="left" vertical="center" wrapText="1"/>
      <protection locked="0"/>
    </xf>
    <xf numFmtId="0" fontId="16" fillId="2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Protection="1">
      <protection locked="0"/>
    </xf>
    <xf numFmtId="0" fontId="52" fillId="12" borderId="0" xfId="0" applyFont="1" applyFill="1" applyBorder="1" applyAlignment="1" applyProtection="1">
      <alignment horizontal="center" vertical="center"/>
      <protection locked="0"/>
    </xf>
    <xf numFmtId="2" fontId="7" fillId="12" borderId="0" xfId="1" applyNumberFormat="1" applyFont="1" applyFill="1" applyBorder="1" applyAlignment="1" applyProtection="1">
      <alignment horizontal="center" vertical="center"/>
      <protection locked="0"/>
    </xf>
    <xf numFmtId="49" fontId="86" fillId="12" borderId="0" xfId="0" applyNumberFormat="1" applyFont="1" applyFill="1" applyBorder="1" applyAlignment="1" applyProtection="1">
      <alignment horizontal="center" vertical="center" wrapText="1"/>
      <protection locked="0"/>
    </xf>
    <xf numFmtId="1" fontId="53" fillId="12" borderId="0" xfId="0" applyNumberFormat="1" applyFont="1" applyFill="1" applyBorder="1" applyAlignment="1" applyProtection="1">
      <alignment horizontal="center" vertical="center" wrapText="1"/>
      <protection locked="0"/>
    </xf>
    <xf numFmtId="1" fontId="119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52" fillId="3" borderId="0" xfId="0" applyFont="1" applyFill="1" applyBorder="1" applyAlignment="1" applyProtection="1">
      <alignment horizontal="center" vertical="center"/>
      <protection locked="0"/>
    </xf>
    <xf numFmtId="2" fontId="8" fillId="3" borderId="0" xfId="1" applyNumberFormat="1" applyFont="1" applyFill="1" applyBorder="1" applyAlignment="1" applyProtection="1">
      <alignment horizontal="center" vertical="center"/>
      <protection locked="0"/>
    </xf>
    <xf numFmtId="49" fontId="87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6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119" fillId="13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3" borderId="58" xfId="1" applyNumberFormat="1" applyFont="1" applyFill="1" applyBorder="1" applyAlignment="1" applyProtection="1">
      <alignment horizontal="center" vertical="center"/>
      <protection locked="0"/>
    </xf>
    <xf numFmtId="2" fontId="11" fillId="3" borderId="74" xfId="1" applyNumberFormat="1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Border="1" applyProtection="1">
      <protection locked="0"/>
    </xf>
    <xf numFmtId="0" fontId="0" fillId="9" borderId="0" xfId="0" applyFill="1" applyBorder="1" applyAlignment="1" applyProtection="1">
      <alignment horizontal="left" vertical="center"/>
    </xf>
    <xf numFmtId="0" fontId="130" fillId="17" borderId="0" xfId="0" applyFont="1" applyFill="1" applyBorder="1" applyAlignment="1" applyProtection="1">
      <alignment horizontal="left" vertical="center"/>
      <protection locked="0"/>
    </xf>
    <xf numFmtId="0" fontId="27" fillId="3" borderId="74" xfId="0" applyFont="1" applyFill="1" applyBorder="1" applyAlignment="1" applyProtection="1">
      <alignment horizontal="center" vertical="center"/>
      <protection locked="0"/>
    </xf>
    <xf numFmtId="0" fontId="143" fillId="20" borderId="0" xfId="0" applyNumberFormat="1" applyFont="1" applyFill="1" applyBorder="1" applyAlignment="1" applyProtection="1">
      <protection locked="0"/>
    </xf>
    <xf numFmtId="0" fontId="41" fillId="0" borderId="0" xfId="0" applyFont="1" applyProtection="1">
      <protection locked="0"/>
    </xf>
    <xf numFmtId="0" fontId="138" fillId="20" borderId="0" xfId="0" applyNumberFormat="1" applyFont="1" applyFill="1" applyBorder="1" applyAlignment="1" applyProtection="1">
      <protection locked="0"/>
    </xf>
    <xf numFmtId="43" fontId="24" fillId="16" borderId="0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Protection="1">
      <protection locked="0"/>
    </xf>
    <xf numFmtId="43" fontId="147" fillId="16" borderId="0" xfId="0" applyNumberFormat="1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Protection="1">
      <protection locked="0"/>
    </xf>
    <xf numFmtId="43" fontId="148" fillId="17" borderId="0" xfId="0" applyNumberFormat="1" applyFont="1" applyFill="1" applyBorder="1" applyAlignment="1" applyProtection="1">
      <alignment horizontal="right" vertical="center" wrapText="1"/>
      <protection locked="0"/>
    </xf>
    <xf numFmtId="43" fontId="118" fillId="13" borderId="117" xfId="0" applyNumberFormat="1" applyFont="1" applyFill="1" applyBorder="1" applyAlignment="1" applyProtection="1">
      <alignment horizontal="right" vertical="center" wrapText="1"/>
      <protection locked="0"/>
    </xf>
    <xf numFmtId="43" fontId="9" fillId="20" borderId="23" xfId="0" applyNumberFormat="1" applyFont="1" applyFill="1" applyBorder="1" applyAlignment="1" applyProtection="1">
      <alignment horizontal="right" vertical="center" wrapText="1"/>
      <protection locked="0"/>
    </xf>
    <xf numFmtId="43" fontId="137" fillId="20" borderId="0" xfId="0" applyNumberFormat="1" applyFont="1" applyFill="1" applyBorder="1" applyAlignment="1" applyProtection="1">
      <alignment horizontal="right" vertical="center" wrapText="1"/>
      <protection locked="0"/>
    </xf>
    <xf numFmtId="43" fontId="145" fillId="17" borderId="0" xfId="0" applyNumberFormat="1" applyFont="1" applyFill="1" applyBorder="1" applyAlignment="1" applyProtection="1">
      <alignment horizontal="right" vertical="center" wrapText="1"/>
      <protection locked="0"/>
    </xf>
    <xf numFmtId="43" fontId="26" fillId="20" borderId="20" xfId="0" applyNumberFormat="1" applyFont="1" applyFill="1" applyBorder="1" applyAlignment="1" applyProtection="1">
      <alignment horizontal="right" vertical="center"/>
      <protection locked="0"/>
    </xf>
    <xf numFmtId="43" fontId="139" fillId="20" borderId="0" xfId="0" applyNumberFormat="1" applyFont="1" applyFill="1" applyBorder="1" applyAlignment="1" applyProtection="1">
      <alignment horizontal="right" vertical="center" wrapText="1"/>
      <protection locked="0"/>
    </xf>
    <xf numFmtId="43" fontId="35" fillId="19" borderId="20" xfId="0" applyNumberFormat="1" applyFont="1" applyFill="1" applyBorder="1" applyAlignment="1" applyProtection="1">
      <alignment horizontal="right" vertical="center"/>
      <protection locked="0"/>
    </xf>
    <xf numFmtId="43" fontId="137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35" fillId="19" borderId="58" xfId="0" applyNumberFormat="1" applyFont="1" applyFill="1" applyBorder="1" applyAlignment="1" applyProtection="1">
      <alignment horizontal="right" vertical="center"/>
      <protection locked="0"/>
    </xf>
    <xf numFmtId="43" fontId="16" fillId="20" borderId="58" xfId="0" applyNumberFormat="1" applyFont="1" applyFill="1" applyBorder="1" applyAlignment="1" applyProtection="1">
      <alignment horizontal="right" vertical="center" wrapText="1"/>
      <protection locked="0"/>
    </xf>
    <xf numFmtId="43" fontId="138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147" fillId="17" borderId="0" xfId="0" applyNumberFormat="1" applyFont="1" applyFill="1" applyBorder="1" applyAlignment="1" applyProtection="1">
      <alignment horizontal="right" vertical="center" wrapText="1"/>
      <protection locked="0"/>
    </xf>
    <xf numFmtId="0" fontId="0" fillId="17" borderId="0" xfId="0" applyFill="1" applyProtection="1">
      <protection locked="0"/>
    </xf>
    <xf numFmtId="43" fontId="66" fillId="17" borderId="0" xfId="0" applyNumberFormat="1" applyFont="1" applyFill="1" applyBorder="1" applyAlignment="1" applyProtection="1">
      <alignment horizontal="right" vertical="center" wrapText="1"/>
      <protection locked="0"/>
    </xf>
    <xf numFmtId="43" fontId="79" fillId="3" borderId="0" xfId="0" applyNumberFormat="1" applyFont="1" applyFill="1" applyBorder="1" applyAlignment="1" applyProtection="1">
      <alignment horizontal="right" vertical="center"/>
      <protection locked="0"/>
    </xf>
    <xf numFmtId="43" fontId="81" fillId="3" borderId="0" xfId="0" applyNumberFormat="1" applyFont="1" applyFill="1" applyBorder="1" applyAlignment="1" applyProtection="1">
      <alignment horizontal="right" vertical="center" wrapText="1"/>
      <protection locked="0"/>
    </xf>
    <xf numFmtId="43" fontId="71" fillId="3" borderId="20" xfId="0" applyNumberFormat="1" applyFont="1" applyFill="1" applyBorder="1" applyAlignment="1" applyProtection="1">
      <alignment horizontal="right" vertical="center" wrapText="1"/>
      <protection locked="0"/>
    </xf>
    <xf numFmtId="43" fontId="9" fillId="20" borderId="219" xfId="0" applyNumberFormat="1" applyFont="1" applyFill="1" applyBorder="1" applyAlignment="1" applyProtection="1">
      <alignment horizontal="right" vertical="center" wrapText="1"/>
      <protection locked="0"/>
    </xf>
    <xf numFmtId="43" fontId="71" fillId="3" borderId="27" xfId="0" applyNumberFormat="1" applyFont="1" applyFill="1" applyBorder="1" applyAlignment="1" applyProtection="1">
      <alignment horizontal="right" vertical="center" wrapText="1"/>
      <protection locked="0"/>
    </xf>
    <xf numFmtId="0" fontId="97" fillId="0" borderId="0" xfId="0" applyFont="1" applyProtection="1">
      <protection locked="0"/>
    </xf>
    <xf numFmtId="0" fontId="82" fillId="0" borderId="0" xfId="0" applyFont="1" applyProtection="1">
      <protection locked="0"/>
    </xf>
    <xf numFmtId="43" fontId="99" fillId="3" borderId="20" xfId="0" applyNumberFormat="1" applyFont="1" applyFill="1" applyBorder="1" applyAlignment="1" applyProtection="1">
      <alignment horizontal="right" vertical="center" wrapText="1"/>
      <protection locked="0"/>
    </xf>
    <xf numFmtId="0" fontId="127" fillId="14" borderId="0" xfId="0" applyFont="1" applyFill="1" applyBorder="1" applyAlignment="1" applyProtection="1">
      <alignment horizontal="right" vertical="center" wrapText="1"/>
      <protection locked="0"/>
    </xf>
    <xf numFmtId="0" fontId="27" fillId="3" borderId="0" xfId="0" applyFont="1" applyFill="1" applyBorder="1" applyAlignment="1" applyProtection="1">
      <alignment horizontal="center" vertical="center"/>
      <protection locked="0"/>
    </xf>
    <xf numFmtId="0" fontId="97" fillId="0" borderId="20" xfId="0" applyFont="1" applyBorder="1" applyProtection="1">
      <protection locked="0"/>
    </xf>
    <xf numFmtId="0" fontId="82" fillId="0" borderId="0" xfId="0" applyFont="1" applyBorder="1" applyProtection="1">
      <protection locked="0"/>
    </xf>
    <xf numFmtId="0" fontId="127" fillId="0" borderId="0" xfId="0" applyFont="1" applyBorder="1" applyProtection="1">
      <protection locked="0"/>
    </xf>
    <xf numFmtId="165" fontId="67" fillId="6" borderId="0" xfId="0" applyNumberFormat="1" applyFont="1" applyFill="1" applyBorder="1" applyAlignment="1" applyProtection="1">
      <alignment horizontal="right" vertical="center" wrapText="1"/>
      <protection locked="0"/>
    </xf>
    <xf numFmtId="165" fontId="79" fillId="3" borderId="0" xfId="0" applyNumberFormat="1" applyFont="1" applyFill="1" applyBorder="1" applyAlignment="1" applyProtection="1">
      <alignment horizontal="right" vertical="center" wrapText="1"/>
      <protection locked="0"/>
    </xf>
    <xf numFmtId="165" fontId="164" fillId="16" borderId="0" xfId="0" applyNumberFormat="1" applyFont="1" applyFill="1" applyBorder="1" applyAlignment="1" applyProtection="1">
      <alignment horizontal="right" vertical="center" wrapText="1"/>
      <protection locked="0"/>
    </xf>
    <xf numFmtId="0" fontId="127" fillId="3" borderId="0" xfId="0" applyFont="1" applyFill="1" applyBorder="1" applyProtection="1">
      <protection locked="0"/>
    </xf>
    <xf numFmtId="0" fontId="127" fillId="0" borderId="0" xfId="0" applyFont="1" applyFill="1" applyBorder="1" applyProtection="1">
      <protection locked="0"/>
    </xf>
    <xf numFmtId="43" fontId="97" fillId="3" borderId="20" xfId="0" applyNumberFormat="1" applyFont="1" applyFill="1" applyBorder="1" applyAlignment="1" applyProtection="1">
      <alignment horizontal="right"/>
      <protection locked="0"/>
    </xf>
    <xf numFmtId="0" fontId="82" fillId="0" borderId="0" xfId="0" applyFont="1" applyFill="1" applyBorder="1" applyProtection="1">
      <protection locked="0"/>
    </xf>
    <xf numFmtId="0" fontId="9" fillId="20" borderId="0" xfId="0" applyNumberFormat="1" applyFont="1" applyFill="1" applyBorder="1" applyAlignment="1" applyProtection="1">
      <alignment horizontal="left" vertical="center" wrapText="1"/>
      <protection locked="0"/>
    </xf>
    <xf numFmtId="0" fontId="82" fillId="3" borderId="0" xfId="0" applyFont="1" applyFill="1" applyBorder="1" applyProtection="1">
      <protection locked="0"/>
    </xf>
    <xf numFmtId="0" fontId="97" fillId="0" borderId="27" xfId="0" applyFont="1" applyFill="1" applyBorder="1" applyProtection="1">
      <protection locked="0"/>
    </xf>
    <xf numFmtId="0" fontId="70" fillId="0" borderId="0" xfId="0" applyFont="1" applyProtection="1">
      <protection locked="0"/>
    </xf>
    <xf numFmtId="0" fontId="93" fillId="3" borderId="0" xfId="0" applyFont="1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127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39" fillId="0" borderId="0" xfId="0" applyFont="1" applyProtection="1">
      <protection locked="0"/>
    </xf>
    <xf numFmtId="0" fontId="19" fillId="3" borderId="6" xfId="0" applyFont="1" applyFill="1" applyBorder="1" applyAlignment="1" applyProtection="1">
      <alignment horizontal="left" vertical="center"/>
      <protection locked="0"/>
    </xf>
    <xf numFmtId="165" fontId="67" fillId="17" borderId="0" xfId="0" applyNumberFormat="1" applyFont="1" applyFill="1" applyBorder="1" applyAlignment="1" applyProtection="1">
      <alignment horizontal="right" vertical="center" wrapText="1"/>
      <protection locked="0"/>
    </xf>
    <xf numFmtId="43" fontId="21" fillId="3" borderId="6" xfId="0" applyNumberFormat="1" applyFont="1" applyFill="1" applyBorder="1" applyAlignment="1" applyProtection="1">
      <alignment horizontal="right" vertical="center"/>
      <protection locked="0"/>
    </xf>
    <xf numFmtId="0" fontId="67" fillId="0" borderId="0" xfId="0" applyFont="1" applyBorder="1" applyProtection="1">
      <protection locked="0"/>
    </xf>
    <xf numFmtId="43" fontId="17" fillId="3" borderId="6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Border="1" applyProtection="1">
      <protection locked="0"/>
    </xf>
    <xf numFmtId="43" fontId="19" fillId="3" borderId="6" xfId="0" applyNumberFormat="1" applyFont="1" applyFill="1" applyBorder="1" applyAlignment="1" applyProtection="1">
      <alignment horizontal="right" vertical="center"/>
      <protection locked="0"/>
    </xf>
    <xf numFmtId="0" fontId="79" fillId="0" borderId="0" xfId="0" applyFont="1" applyBorder="1" applyProtection="1">
      <protection locked="0"/>
    </xf>
    <xf numFmtId="43" fontId="2" fillId="3" borderId="6" xfId="1" applyNumberFormat="1" applyFont="1" applyFill="1" applyBorder="1" applyAlignment="1" applyProtection="1">
      <alignment horizontal="right" vertical="center"/>
      <protection locked="0"/>
    </xf>
    <xf numFmtId="43" fontId="55" fillId="3" borderId="6" xfId="0" applyNumberFormat="1" applyFont="1" applyFill="1" applyBorder="1" applyAlignment="1" applyProtection="1">
      <alignment horizontal="right" vertical="center"/>
      <protection locked="0"/>
    </xf>
    <xf numFmtId="0" fontId="0" fillId="3" borderId="0" xfId="0" applyFill="1" applyBorder="1" applyProtection="1">
      <protection locked="0"/>
    </xf>
    <xf numFmtId="0" fontId="97" fillId="3" borderId="0" xfId="0" applyFont="1" applyFill="1" applyBorder="1" applyProtection="1">
      <protection locked="0"/>
    </xf>
    <xf numFmtId="0" fontId="67" fillId="14" borderId="0" xfId="0" applyFont="1" applyFill="1" applyBorder="1" applyAlignment="1" applyProtection="1">
      <alignment horizontal="right" vertical="center" wrapText="1"/>
      <protection locked="0"/>
    </xf>
    <xf numFmtId="43" fontId="26" fillId="3" borderId="6" xfId="0" applyNumberFormat="1" applyFont="1" applyFill="1" applyBorder="1" applyAlignment="1" applyProtection="1">
      <alignment horizontal="right" vertical="center"/>
      <protection locked="0"/>
    </xf>
    <xf numFmtId="43" fontId="97" fillId="3" borderId="6" xfId="0" applyNumberFormat="1" applyFont="1" applyFill="1" applyBorder="1" applyAlignment="1" applyProtection="1">
      <alignment horizontal="right"/>
      <protection locked="0"/>
    </xf>
    <xf numFmtId="43" fontId="7" fillId="3" borderId="235" xfId="1" applyNumberFormat="1" applyFont="1" applyFill="1" applyBorder="1" applyAlignment="1" applyProtection="1">
      <alignment horizontal="right" vertical="center"/>
      <protection locked="0"/>
    </xf>
    <xf numFmtId="43" fontId="127" fillId="3" borderId="0" xfId="0" applyNumberFormat="1" applyFont="1" applyFill="1" applyBorder="1" applyAlignment="1" applyProtection="1">
      <alignment horizontal="right"/>
      <protection locked="0"/>
    </xf>
    <xf numFmtId="43" fontId="0" fillId="0" borderId="0" xfId="0" applyNumberFormat="1" applyProtection="1">
      <protection locked="0"/>
    </xf>
    <xf numFmtId="43" fontId="19" fillId="3" borderId="6" xfId="0" applyNumberFormat="1" applyFont="1" applyFill="1" applyBorder="1" applyAlignment="1" applyProtection="1">
      <alignment horizontal="left" vertical="center"/>
      <protection locked="0"/>
    </xf>
    <xf numFmtId="43" fontId="21" fillId="3" borderId="6" xfId="0" applyNumberFormat="1" applyFont="1" applyFill="1" applyBorder="1" applyAlignment="1" applyProtection="1">
      <alignment horizontal="left" vertical="center"/>
      <protection locked="0"/>
    </xf>
    <xf numFmtId="43" fontId="118" fillId="6" borderId="22" xfId="0" applyNumberFormat="1" applyFont="1" applyFill="1" applyBorder="1" applyAlignment="1" applyProtection="1">
      <alignment horizontal="right" vertical="center" wrapText="1"/>
      <protection locked="0"/>
    </xf>
    <xf numFmtId="43" fontId="172" fillId="7" borderId="48" xfId="0" applyNumberFormat="1" applyFont="1" applyFill="1" applyBorder="1" applyAlignment="1" applyProtection="1">
      <alignment horizontal="right" vertical="center" wrapText="1"/>
      <protection locked="0"/>
    </xf>
    <xf numFmtId="2" fontId="111" fillId="0" borderId="0" xfId="0" applyNumberFormat="1" applyFont="1" applyFill="1" applyBorder="1" applyAlignment="1" applyProtection="1">
      <alignment vertical="center" wrapText="1"/>
      <protection locked="0"/>
    </xf>
    <xf numFmtId="43" fontId="172" fillId="7" borderId="24" xfId="0" applyNumberFormat="1" applyFont="1" applyFill="1" applyBorder="1" applyAlignment="1" applyProtection="1">
      <alignment horizontal="right" vertical="center" wrapText="1"/>
      <protection locked="0"/>
    </xf>
    <xf numFmtId="2" fontId="111" fillId="3" borderId="105" xfId="1" applyNumberFormat="1" applyFont="1" applyFill="1" applyBorder="1" applyAlignment="1" applyProtection="1">
      <alignment horizontal="center" vertical="center"/>
    </xf>
    <xf numFmtId="2" fontId="171" fillId="3" borderId="105" xfId="0" applyNumberFormat="1" applyFont="1" applyFill="1" applyBorder="1" applyAlignment="1" applyProtection="1">
      <alignment horizontal="center" vertical="center"/>
    </xf>
    <xf numFmtId="2" fontId="111" fillId="3" borderId="49" xfId="1" applyNumberFormat="1" applyFont="1" applyFill="1" applyBorder="1" applyAlignment="1" applyProtection="1">
      <alignment horizontal="center" vertical="center"/>
    </xf>
    <xf numFmtId="2" fontId="171" fillId="3" borderId="49" xfId="0" applyNumberFormat="1" applyFont="1" applyFill="1" applyBorder="1" applyAlignment="1" applyProtection="1">
      <alignment horizontal="center" vertical="center"/>
    </xf>
    <xf numFmtId="43" fontId="173" fillId="7" borderId="24" xfId="0" applyNumberFormat="1" applyFont="1" applyFill="1" applyBorder="1" applyAlignment="1" applyProtection="1">
      <alignment horizontal="right" vertical="center" wrapText="1"/>
      <protection locked="0"/>
    </xf>
    <xf numFmtId="43" fontId="173" fillId="15" borderId="24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52" xfId="1" applyNumberFormat="1" applyFont="1" applyFill="1" applyBorder="1" applyAlignment="1" applyProtection="1">
      <alignment horizontal="center" vertical="center"/>
    </xf>
    <xf numFmtId="2" fontId="110" fillId="4" borderId="118" xfId="1" applyNumberFormat="1" applyFont="1" applyFill="1" applyBorder="1" applyAlignment="1" applyProtection="1">
      <alignment horizontal="center" vertical="center"/>
    </xf>
    <xf numFmtId="2" fontId="111" fillId="12" borderId="59" xfId="1" applyNumberFormat="1" applyFont="1" applyFill="1" applyBorder="1" applyAlignment="1" applyProtection="1">
      <alignment horizontal="center" vertical="center"/>
    </xf>
    <xf numFmtId="2" fontId="111" fillId="3" borderId="59" xfId="1" applyNumberFormat="1" applyFont="1" applyFill="1" applyBorder="1" applyAlignment="1" applyProtection="1">
      <alignment horizontal="center" vertical="center"/>
    </xf>
    <xf numFmtId="41" fontId="117" fillId="6" borderId="21" xfId="0" applyNumberFormat="1" applyFont="1" applyFill="1" applyBorder="1" applyAlignment="1" applyProtection="1">
      <alignment horizontal="right" vertical="center" wrapText="1"/>
      <protection locked="0"/>
    </xf>
    <xf numFmtId="41" fontId="117" fillId="13" borderId="21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84" xfId="1" applyNumberFormat="1" applyFont="1" applyFill="1" applyBorder="1" applyAlignment="1" applyProtection="1">
      <alignment horizontal="center" vertical="center"/>
    </xf>
    <xf numFmtId="41" fontId="117" fillId="6" borderId="87" xfId="0" applyNumberFormat="1" applyFont="1" applyFill="1" applyBorder="1" applyAlignment="1" applyProtection="1">
      <alignment horizontal="right" vertical="center" wrapText="1"/>
      <protection locked="0"/>
    </xf>
    <xf numFmtId="2" fontId="111" fillId="0" borderId="106" xfId="1" applyNumberFormat="1" applyFont="1" applyFill="1" applyBorder="1" applyAlignment="1" applyProtection="1">
      <alignment horizontal="center" vertical="center"/>
    </xf>
    <xf numFmtId="0" fontId="171" fillId="0" borderId="106" xfId="0" applyNumberFormat="1" applyFont="1" applyFill="1" applyBorder="1" applyAlignment="1" applyProtection="1">
      <alignment horizontal="center" vertical="center"/>
    </xf>
    <xf numFmtId="0" fontId="170" fillId="0" borderId="106" xfId="0" applyFont="1" applyBorder="1" applyAlignment="1" applyProtection="1">
      <alignment horizontal="center" vertical="center" textRotation="90" wrapText="1"/>
    </xf>
    <xf numFmtId="0" fontId="171" fillId="3" borderId="105" xfId="0" applyNumberFormat="1" applyFont="1" applyFill="1" applyBorder="1" applyAlignment="1" applyProtection="1">
      <alignment horizontal="center" vertical="center"/>
    </xf>
    <xf numFmtId="0" fontId="170" fillId="3" borderId="106" xfId="0" applyFont="1" applyFill="1" applyBorder="1" applyAlignment="1" applyProtection="1">
      <alignment horizontal="center" vertical="center" textRotation="90" wrapText="1"/>
    </xf>
    <xf numFmtId="0" fontId="170" fillId="3" borderId="10" xfId="0" applyFont="1" applyFill="1" applyBorder="1" applyAlignment="1" applyProtection="1">
      <alignment horizontal="center" vertical="center" textRotation="90" wrapText="1"/>
    </xf>
    <xf numFmtId="0" fontId="171" fillId="3" borderId="65" xfId="0" applyNumberFormat="1" applyFont="1" applyFill="1" applyBorder="1" applyAlignment="1" applyProtection="1">
      <alignment horizontal="center" vertical="center"/>
    </xf>
    <xf numFmtId="0" fontId="170" fillId="3" borderId="66" xfId="0" applyFont="1" applyFill="1" applyBorder="1" applyAlignment="1" applyProtection="1">
      <alignment horizontal="center" vertical="center" textRotation="90" wrapText="1"/>
    </xf>
    <xf numFmtId="2" fontId="110" fillId="12" borderId="76" xfId="1" applyNumberFormat="1" applyFont="1" applyFill="1" applyBorder="1" applyAlignment="1" applyProtection="1">
      <alignment horizontal="center" vertical="center"/>
    </xf>
    <xf numFmtId="2" fontId="110" fillId="3" borderId="84" xfId="1" applyNumberFormat="1" applyFont="1" applyFill="1" applyBorder="1" applyAlignment="1" applyProtection="1">
      <alignment horizontal="center" vertical="center"/>
    </xf>
    <xf numFmtId="41" fontId="117" fillId="6" borderId="80" xfId="0" applyNumberFormat="1" applyFont="1" applyFill="1" applyBorder="1" applyAlignment="1" applyProtection="1">
      <alignment horizontal="right" vertical="center" wrapText="1"/>
      <protection locked="0"/>
    </xf>
    <xf numFmtId="41" fontId="117" fillId="13" borderId="87" xfId="0" applyNumberFormat="1" applyFont="1" applyFill="1" applyBorder="1" applyAlignment="1" applyProtection="1">
      <alignment horizontal="right" vertical="center" wrapText="1"/>
      <protection locked="0"/>
    </xf>
    <xf numFmtId="2" fontId="111" fillId="3" borderId="81" xfId="1" applyNumberFormat="1" applyFont="1" applyFill="1" applyBorder="1" applyAlignment="1" applyProtection="1">
      <alignment horizontal="center" vertical="center"/>
    </xf>
    <xf numFmtId="0" fontId="171" fillId="3" borderId="81" xfId="0" applyNumberFormat="1" applyFont="1" applyFill="1" applyBorder="1" applyAlignment="1" applyProtection="1">
      <alignment horizontal="center" vertical="center"/>
    </xf>
    <xf numFmtId="0" fontId="170" fillId="3" borderId="82" xfId="0" applyFont="1" applyFill="1" applyBorder="1" applyAlignment="1" applyProtection="1">
      <alignment horizontal="center" vertical="center" textRotation="90" wrapText="1"/>
    </xf>
    <xf numFmtId="43" fontId="172" fillId="7" borderId="88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153" xfId="1" applyNumberFormat="1" applyFont="1" applyFill="1" applyBorder="1" applyAlignment="1" applyProtection="1">
      <alignment horizontal="center" vertical="center"/>
    </xf>
    <xf numFmtId="2" fontId="110" fillId="3" borderId="133" xfId="1" applyNumberFormat="1" applyFont="1" applyFill="1" applyBorder="1" applyAlignment="1" applyProtection="1">
      <alignment horizontal="center" vertical="center"/>
    </xf>
    <xf numFmtId="2" fontId="110" fillId="3" borderId="132" xfId="1" applyNumberFormat="1" applyFont="1" applyFill="1" applyBorder="1" applyAlignment="1" applyProtection="1">
      <alignment horizontal="center" vertical="center"/>
    </xf>
    <xf numFmtId="2" fontId="110" fillId="3" borderId="134" xfId="1" applyNumberFormat="1" applyFont="1" applyFill="1" applyBorder="1" applyAlignment="1" applyProtection="1">
      <alignment horizontal="center" vertical="center"/>
    </xf>
    <xf numFmtId="2" fontId="110" fillId="3" borderId="135" xfId="1" applyNumberFormat="1" applyFont="1" applyFill="1" applyBorder="1" applyAlignment="1" applyProtection="1">
      <alignment horizontal="center" vertical="center"/>
    </xf>
    <xf numFmtId="2" fontId="110" fillId="3" borderId="137" xfId="1" applyNumberFormat="1" applyFont="1" applyFill="1" applyBorder="1" applyAlignment="1" applyProtection="1">
      <alignment horizontal="center" vertical="center"/>
    </xf>
    <xf numFmtId="2" fontId="110" fillId="3" borderId="138" xfId="1" applyNumberFormat="1" applyFont="1" applyFill="1" applyBorder="1" applyAlignment="1" applyProtection="1">
      <alignment horizontal="center" vertical="center"/>
    </xf>
    <xf numFmtId="2" fontId="110" fillId="12" borderId="134" xfId="1" applyNumberFormat="1" applyFont="1" applyFill="1" applyBorder="1" applyAlignment="1" applyProtection="1">
      <alignment horizontal="center" vertical="center"/>
    </xf>
    <xf numFmtId="2" fontId="110" fillId="12" borderId="135" xfId="1" applyNumberFormat="1" applyFont="1" applyFill="1" applyBorder="1" applyAlignment="1" applyProtection="1">
      <alignment horizontal="center" vertical="center"/>
    </xf>
    <xf numFmtId="2" fontId="110" fillId="12" borderId="133" xfId="1" applyNumberFormat="1" applyFont="1" applyFill="1" applyBorder="1" applyAlignment="1" applyProtection="1">
      <alignment horizontal="center" vertical="center"/>
    </xf>
    <xf numFmtId="2" fontId="110" fillId="12" borderId="132" xfId="1" applyNumberFormat="1" applyFont="1" applyFill="1" applyBorder="1" applyAlignment="1" applyProtection="1">
      <alignment horizontal="center" vertical="center"/>
    </xf>
    <xf numFmtId="2" fontId="110" fillId="12" borderId="169" xfId="1" applyNumberFormat="1" applyFont="1" applyFill="1" applyBorder="1" applyAlignment="1" applyProtection="1">
      <alignment horizontal="center" vertical="center"/>
    </xf>
    <xf numFmtId="2" fontId="110" fillId="12" borderId="170" xfId="1" applyNumberFormat="1" applyFont="1" applyFill="1" applyBorder="1" applyAlignment="1" applyProtection="1">
      <alignment horizontal="center" vertical="center"/>
    </xf>
    <xf numFmtId="41" fontId="117" fillId="6" borderId="156" xfId="0" applyNumberFormat="1" applyFont="1" applyFill="1" applyBorder="1" applyAlignment="1" applyProtection="1">
      <alignment horizontal="right" vertical="center" wrapText="1"/>
      <protection locked="0"/>
    </xf>
    <xf numFmtId="41" fontId="117" fillId="13" borderId="80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61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63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65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67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72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97" xfId="1" applyNumberFormat="1" applyFont="1" applyFill="1" applyBorder="1" applyAlignment="1" applyProtection="1">
      <alignment horizontal="center" vertical="center"/>
    </xf>
    <xf numFmtId="41" fontId="117" fillId="6" borderId="128" xfId="0" applyNumberFormat="1" applyFont="1" applyFill="1" applyBorder="1" applyAlignment="1" applyProtection="1">
      <alignment horizontal="right" vertical="center" wrapText="1"/>
      <protection locked="0"/>
    </xf>
    <xf numFmtId="41" fontId="117" fillId="13" borderId="22" xfId="0" applyNumberFormat="1" applyFont="1" applyFill="1" applyBorder="1" applyAlignment="1" applyProtection="1">
      <alignment horizontal="right" vertical="center" wrapText="1"/>
      <protection locked="0"/>
    </xf>
    <xf numFmtId="0" fontId="171" fillId="3" borderId="49" xfId="0" applyNumberFormat="1" applyFont="1" applyFill="1" applyBorder="1" applyAlignment="1" applyProtection="1">
      <alignment horizontal="center" vertical="center"/>
    </xf>
    <xf numFmtId="0" fontId="175" fillId="3" borderId="49" xfId="0" applyNumberFormat="1" applyFont="1" applyFill="1" applyBorder="1" applyAlignment="1" applyProtection="1">
      <alignment horizontal="center" vertical="center"/>
    </xf>
    <xf numFmtId="2" fontId="110" fillId="12" borderId="176" xfId="1" applyNumberFormat="1" applyFont="1" applyFill="1" applyBorder="1" applyAlignment="1" applyProtection="1">
      <alignment horizontal="center" vertical="center"/>
    </xf>
    <xf numFmtId="2" fontId="110" fillId="12" borderId="59" xfId="1" applyNumberFormat="1" applyFont="1" applyFill="1" applyBorder="1" applyAlignment="1" applyProtection="1">
      <alignment horizontal="center" vertical="center"/>
    </xf>
    <xf numFmtId="2" fontId="110" fillId="3" borderId="37" xfId="1" applyNumberFormat="1" applyFont="1" applyFill="1" applyBorder="1" applyAlignment="1" applyProtection="1">
      <alignment horizontal="center" vertical="center"/>
    </xf>
    <xf numFmtId="41" fontId="117" fillId="6" borderId="73" xfId="0" applyNumberFormat="1" applyFont="1" applyFill="1" applyBorder="1" applyAlignment="1" applyProtection="1">
      <alignment horizontal="right" vertical="center" wrapText="1"/>
      <protection locked="0"/>
    </xf>
    <xf numFmtId="41" fontId="117" fillId="6" borderId="182" xfId="0" applyNumberFormat="1" applyFont="1" applyFill="1" applyBorder="1" applyAlignment="1" applyProtection="1">
      <alignment horizontal="right" vertical="center" wrapText="1"/>
      <protection locked="0"/>
    </xf>
    <xf numFmtId="41" fontId="117" fillId="13" borderId="27" xfId="0" applyNumberFormat="1" applyFont="1" applyFill="1" applyBorder="1" applyAlignment="1" applyProtection="1">
      <alignment horizontal="right" vertical="center" wrapText="1"/>
      <protection locked="0"/>
    </xf>
    <xf numFmtId="2" fontId="110" fillId="3" borderId="39" xfId="1" applyNumberFormat="1" applyFont="1" applyFill="1" applyBorder="1" applyAlignment="1" applyProtection="1">
      <alignment horizontal="center" vertical="center"/>
    </xf>
    <xf numFmtId="41" fontId="117" fillId="13" borderId="41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39" xfId="1" applyNumberFormat="1" applyFont="1" applyFill="1" applyBorder="1" applyAlignment="1" applyProtection="1">
      <alignment horizontal="center" vertical="center"/>
    </xf>
    <xf numFmtId="41" fontId="117" fillId="6" borderId="41" xfId="0" applyNumberFormat="1" applyFont="1" applyFill="1" applyBorder="1" applyAlignment="1" applyProtection="1">
      <alignment horizontal="right" vertical="center" wrapText="1"/>
      <protection locked="0"/>
    </xf>
    <xf numFmtId="2" fontId="111" fillId="12" borderId="97" xfId="0" applyNumberFormat="1" applyFont="1" applyFill="1" applyBorder="1" applyAlignment="1" applyProtection="1">
      <alignment horizontal="center" vertical="center"/>
    </xf>
    <xf numFmtId="0" fontId="171" fillId="12" borderId="97" xfId="0" applyNumberFormat="1" applyFont="1" applyFill="1" applyBorder="1" applyAlignment="1" applyProtection="1">
      <alignment horizontal="center" vertical="center"/>
    </xf>
    <xf numFmtId="2" fontId="110" fillId="12" borderId="97" xfId="0" applyNumberFormat="1" applyFont="1" applyFill="1" applyBorder="1" applyAlignment="1" applyProtection="1">
      <alignment horizontal="center" vertical="center"/>
    </xf>
    <xf numFmtId="0" fontId="169" fillId="12" borderId="98" xfId="0" applyNumberFormat="1" applyFont="1" applyFill="1" applyBorder="1" applyAlignment="1" applyProtection="1">
      <alignment horizontal="center" vertical="center"/>
    </xf>
    <xf numFmtId="2" fontId="110" fillId="20" borderId="118" xfId="0" applyNumberFormat="1" applyFont="1" applyFill="1" applyBorder="1" applyAlignment="1" applyProtection="1">
      <alignment horizontal="center" vertical="center"/>
    </xf>
    <xf numFmtId="2" fontId="111" fillId="20" borderId="97" xfId="0" applyNumberFormat="1" applyFont="1" applyFill="1" applyBorder="1" applyAlignment="1" applyProtection="1">
      <alignment horizontal="center" vertical="center"/>
    </xf>
    <xf numFmtId="0" fontId="171" fillId="20" borderId="97" xfId="0" applyNumberFormat="1" applyFont="1" applyFill="1" applyBorder="1" applyAlignment="1" applyProtection="1">
      <alignment horizontal="center" vertical="center"/>
    </xf>
    <xf numFmtId="2" fontId="110" fillId="20" borderId="98" xfId="0" applyNumberFormat="1" applyFont="1" applyFill="1" applyBorder="1" applyAlignment="1" applyProtection="1">
      <alignment horizontal="center" vertical="center"/>
    </xf>
    <xf numFmtId="0" fontId="169" fillId="20" borderId="98" xfId="0" applyNumberFormat="1" applyFont="1" applyFill="1" applyBorder="1" applyAlignment="1" applyProtection="1">
      <alignment horizontal="center" vertical="center"/>
    </xf>
    <xf numFmtId="2" fontId="110" fillId="12" borderId="118" xfId="0" applyNumberFormat="1" applyFont="1" applyFill="1" applyBorder="1" applyAlignment="1" applyProtection="1">
      <alignment horizontal="center" vertical="center"/>
    </xf>
    <xf numFmtId="2" fontId="110" fillId="12" borderId="98" xfId="0" applyNumberFormat="1" applyFont="1" applyFill="1" applyBorder="1" applyAlignment="1" applyProtection="1">
      <alignment horizontal="center" vertical="center"/>
    </xf>
    <xf numFmtId="2" fontId="110" fillId="20" borderId="97" xfId="0" applyNumberFormat="1" applyFont="1" applyFill="1" applyBorder="1" applyAlignment="1" applyProtection="1">
      <alignment horizontal="center" vertical="center"/>
    </xf>
    <xf numFmtId="2" fontId="111" fillId="20" borderId="102" xfId="0" applyNumberFormat="1" applyFont="1" applyFill="1" applyBorder="1" applyAlignment="1" applyProtection="1">
      <alignment horizontal="center" vertical="center"/>
    </xf>
    <xf numFmtId="0" fontId="171" fillId="20" borderId="102" xfId="0" applyNumberFormat="1" applyFont="1" applyFill="1" applyBorder="1" applyAlignment="1" applyProtection="1">
      <alignment horizontal="center" vertical="center"/>
    </xf>
    <xf numFmtId="43" fontId="117" fillId="21" borderId="21" xfId="0" applyNumberFormat="1" applyFont="1" applyFill="1" applyBorder="1" applyAlignment="1" applyProtection="1">
      <alignment horizontal="right" vertical="center" wrapText="1"/>
      <protection locked="0"/>
    </xf>
    <xf numFmtId="43" fontId="118" fillId="21" borderId="21" xfId="0" applyNumberFormat="1" applyFont="1" applyFill="1" applyBorder="1" applyAlignment="1" applyProtection="1">
      <alignment horizontal="right" vertical="center" wrapText="1"/>
      <protection locked="0"/>
    </xf>
    <xf numFmtId="43" fontId="178" fillId="22" borderId="117" xfId="0" applyNumberFormat="1" applyFont="1" applyFill="1" applyBorder="1" applyAlignment="1" applyProtection="1">
      <alignment horizontal="right" vertical="center" wrapText="1"/>
      <protection locked="0"/>
    </xf>
    <xf numFmtId="43" fontId="117" fillId="13" borderId="117" xfId="0" applyNumberFormat="1" applyFont="1" applyFill="1" applyBorder="1" applyAlignment="1" applyProtection="1">
      <alignment horizontal="right" vertical="center" wrapText="1"/>
      <protection locked="0"/>
    </xf>
    <xf numFmtId="43" fontId="178" fillId="15" borderId="117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128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117" xfId="0" applyNumberFormat="1" applyFont="1" applyFill="1" applyBorder="1" applyAlignment="1" applyProtection="1">
      <alignment horizontal="right" vertical="center" wrapText="1"/>
      <protection locked="0"/>
    </xf>
    <xf numFmtId="43" fontId="111" fillId="20" borderId="74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265" xfId="0" applyNumberFormat="1" applyFont="1" applyFill="1" applyBorder="1" applyAlignment="1" applyProtection="1">
      <alignment horizontal="right" vertical="center" wrapText="1"/>
      <protection locked="0"/>
    </xf>
    <xf numFmtId="43" fontId="112" fillId="20" borderId="23" xfId="0" applyNumberFormat="1" applyFont="1" applyFill="1" applyBorder="1" applyAlignment="1" applyProtection="1">
      <alignment horizontal="right" vertical="center" wrapText="1"/>
      <protection locked="0"/>
    </xf>
    <xf numFmtId="43" fontId="172" fillId="7" borderId="266" xfId="0" applyNumberFormat="1" applyFont="1" applyFill="1" applyBorder="1" applyAlignment="1" applyProtection="1">
      <alignment horizontal="right" vertical="center" wrapText="1"/>
      <protection locked="0"/>
    </xf>
    <xf numFmtId="0" fontId="112" fillId="20" borderId="115" xfId="0" applyNumberFormat="1" applyFont="1" applyFill="1" applyBorder="1" applyAlignment="1" applyProtection="1">
      <alignment horizontal="left" vertical="center" wrapText="1"/>
    </xf>
    <xf numFmtId="2" fontId="110" fillId="12" borderId="95" xfId="0" applyNumberFormat="1" applyFont="1" applyFill="1" applyBorder="1" applyAlignment="1" applyProtection="1">
      <alignment horizontal="center" vertical="center"/>
    </xf>
    <xf numFmtId="2" fontId="111" fillId="3" borderId="97" xfId="0" applyNumberFormat="1" applyFont="1" applyFill="1" applyBorder="1" applyAlignment="1" applyProtection="1">
      <alignment horizontal="center" vertical="center"/>
    </xf>
    <xf numFmtId="0" fontId="171" fillId="3" borderId="97" xfId="0" applyNumberFormat="1" applyFont="1" applyFill="1" applyBorder="1" applyAlignment="1" applyProtection="1">
      <alignment horizontal="center" vertical="center"/>
    </xf>
    <xf numFmtId="2" fontId="110" fillId="3" borderId="98" xfId="0" applyNumberFormat="1" applyFont="1" applyFill="1" applyBorder="1" applyAlignment="1" applyProtection="1">
      <alignment horizontal="center" vertical="center"/>
    </xf>
    <xf numFmtId="0" fontId="169" fillId="3" borderId="98" xfId="0" applyNumberFormat="1" applyFont="1" applyFill="1" applyBorder="1" applyAlignment="1" applyProtection="1">
      <alignment horizontal="center" vertical="center"/>
    </xf>
    <xf numFmtId="0" fontId="175" fillId="3" borderId="105" xfId="0" applyNumberFormat="1" applyFont="1" applyFill="1" applyBorder="1" applyAlignment="1" applyProtection="1">
      <alignment horizontal="center" vertical="center"/>
    </xf>
    <xf numFmtId="0" fontId="179" fillId="3" borderId="105" xfId="0" applyNumberFormat="1" applyFont="1" applyFill="1" applyBorder="1" applyAlignment="1" applyProtection="1">
      <alignment horizontal="center" vertical="center"/>
    </xf>
    <xf numFmtId="0" fontId="110" fillId="3" borderId="105" xfId="0" applyNumberFormat="1" applyFont="1" applyFill="1" applyBorder="1" applyAlignment="1" applyProtection="1">
      <alignment vertical="center"/>
    </xf>
    <xf numFmtId="2" fontId="111" fillId="3" borderId="65" xfId="1" applyNumberFormat="1" applyFont="1" applyFill="1" applyBorder="1" applyAlignment="1" applyProtection="1">
      <alignment horizontal="center" vertical="center"/>
    </xf>
    <xf numFmtId="0" fontId="111" fillId="3" borderId="65" xfId="0" applyNumberFormat="1" applyFont="1" applyFill="1" applyBorder="1" applyAlignment="1" applyProtection="1">
      <alignment horizontal="center" vertical="center"/>
    </xf>
    <xf numFmtId="0" fontId="167" fillId="3" borderId="65" xfId="0" applyFont="1" applyFill="1" applyBorder="1" applyAlignment="1" applyProtection="1">
      <alignment horizontal="center" vertical="center" textRotation="90"/>
    </xf>
    <xf numFmtId="0" fontId="136" fillId="12" borderId="94" xfId="0" applyNumberFormat="1" applyFont="1" applyFill="1" applyBorder="1" applyAlignment="1" applyProtection="1">
      <alignment horizontal="left" vertical="center"/>
    </xf>
    <xf numFmtId="0" fontId="141" fillId="3" borderId="119" xfId="0" applyNumberFormat="1" applyFont="1" applyFill="1" applyBorder="1" applyAlignment="1" applyProtection="1">
      <alignment horizontal="left" vertical="center"/>
    </xf>
    <xf numFmtId="2" fontId="110" fillId="3" borderId="118" xfId="0" applyNumberFormat="1" applyFont="1" applyFill="1" applyBorder="1" applyAlignment="1" applyProtection="1">
      <alignment horizontal="center" vertical="center"/>
    </xf>
    <xf numFmtId="0" fontId="18" fillId="3" borderId="119" xfId="0" applyNumberFormat="1" applyFont="1" applyFill="1" applyBorder="1" applyAlignment="1" applyProtection="1">
      <alignment horizontal="center" vertical="center" wrapText="1"/>
    </xf>
    <xf numFmtId="0" fontId="149" fillId="3" borderId="98" xfId="0" applyNumberFormat="1" applyFont="1" applyFill="1" applyBorder="1" applyAlignment="1" applyProtection="1">
      <alignment horizontal="left" vertical="center"/>
    </xf>
    <xf numFmtId="0" fontId="113" fillId="3" borderId="3" xfId="0" applyFont="1" applyFill="1" applyBorder="1" applyAlignment="1" applyProtection="1">
      <alignment horizontal="center" vertical="center" wrapText="1"/>
    </xf>
    <xf numFmtId="0" fontId="113" fillId="3" borderId="7" xfId="0" applyFont="1" applyFill="1" applyBorder="1" applyAlignment="1" applyProtection="1">
      <alignment horizontal="center" vertical="center" wrapText="1"/>
    </xf>
    <xf numFmtId="0" fontId="181" fillId="3" borderId="1" xfId="0" applyFont="1" applyFill="1" applyBorder="1" applyAlignment="1" applyProtection="1">
      <alignment horizontal="center" vertical="center" wrapText="1"/>
    </xf>
    <xf numFmtId="0" fontId="112" fillId="0" borderId="0" xfId="0" applyFont="1" applyAlignment="1" applyProtection="1">
      <alignment vertical="center"/>
      <protection locked="0"/>
    </xf>
    <xf numFmtId="2" fontId="110" fillId="12" borderId="183" xfId="1" applyNumberFormat="1" applyFont="1" applyFill="1" applyBorder="1" applyAlignment="1" applyProtection="1">
      <alignment horizontal="center" vertical="center"/>
    </xf>
    <xf numFmtId="2" fontId="110" fillId="12" borderId="171" xfId="1" applyNumberFormat="1" applyFont="1" applyFill="1" applyBorder="1" applyAlignment="1" applyProtection="1">
      <alignment horizontal="center" vertical="center"/>
    </xf>
    <xf numFmtId="2" fontId="110" fillId="3" borderId="183" xfId="1" applyNumberFormat="1" applyFont="1" applyFill="1" applyBorder="1" applyAlignment="1" applyProtection="1">
      <alignment horizontal="center" vertical="center"/>
    </xf>
    <xf numFmtId="2" fontId="110" fillId="3" borderId="171" xfId="1" applyNumberFormat="1" applyFont="1" applyFill="1" applyBorder="1" applyAlignment="1" applyProtection="1">
      <alignment horizontal="center" vertical="center"/>
    </xf>
    <xf numFmtId="43" fontId="117" fillId="23" borderId="161" xfId="0" applyNumberFormat="1" applyFont="1" applyFill="1" applyBorder="1" applyAlignment="1" applyProtection="1">
      <alignment horizontal="right" vertical="center" wrapText="1"/>
      <protection locked="0"/>
    </xf>
    <xf numFmtId="43" fontId="117" fillId="23" borderId="172" xfId="0" applyNumberFormat="1" applyFont="1" applyFill="1" applyBorder="1" applyAlignment="1" applyProtection="1">
      <alignment horizontal="right" vertical="center" wrapText="1"/>
      <protection locked="0"/>
    </xf>
    <xf numFmtId="43" fontId="117" fillId="24" borderId="167" xfId="0" applyNumberFormat="1" applyFont="1" applyFill="1" applyBorder="1" applyAlignment="1" applyProtection="1">
      <alignment horizontal="right" vertical="center" wrapText="1"/>
      <protection locked="0"/>
    </xf>
    <xf numFmtId="43" fontId="117" fillId="24" borderId="172" xfId="0" applyNumberFormat="1" applyFont="1" applyFill="1" applyBorder="1" applyAlignment="1" applyProtection="1">
      <alignment horizontal="right" vertical="center" wrapText="1"/>
      <protection locked="0"/>
    </xf>
    <xf numFmtId="2" fontId="110" fillId="12" borderId="185" xfId="1" applyNumberFormat="1" applyFont="1" applyFill="1" applyBorder="1" applyAlignment="1" applyProtection="1">
      <alignment horizontal="center" vertical="center"/>
    </xf>
    <xf numFmtId="2" fontId="110" fillId="12" borderId="186" xfId="1" applyNumberFormat="1" applyFont="1" applyFill="1" applyBorder="1" applyAlignment="1" applyProtection="1">
      <alignment horizontal="center" vertical="center"/>
    </xf>
    <xf numFmtId="2" fontId="110" fillId="3" borderId="143" xfId="1" applyNumberFormat="1" applyFont="1" applyFill="1" applyBorder="1" applyAlignment="1" applyProtection="1">
      <alignment horizontal="center" vertical="center"/>
    </xf>
    <xf numFmtId="2" fontId="110" fillId="3" borderId="142" xfId="1" applyNumberFormat="1" applyFont="1" applyFill="1" applyBorder="1" applyAlignment="1" applyProtection="1">
      <alignment horizontal="center" vertical="center"/>
    </xf>
    <xf numFmtId="2" fontId="110" fillId="3" borderId="189" xfId="1" applyNumberFormat="1" applyFont="1" applyFill="1" applyBorder="1" applyAlignment="1" applyProtection="1">
      <alignment horizontal="center" vertical="center"/>
    </xf>
    <xf numFmtId="2" fontId="110" fillId="3" borderId="190" xfId="1" applyNumberFormat="1" applyFont="1" applyFill="1" applyBorder="1" applyAlignment="1" applyProtection="1">
      <alignment horizontal="center" vertical="center"/>
    </xf>
    <xf numFmtId="2" fontId="110" fillId="12" borderId="187" xfId="1" applyNumberFormat="1" applyFont="1" applyFill="1" applyBorder="1" applyAlignment="1" applyProtection="1">
      <alignment horizontal="center" vertical="center"/>
    </xf>
    <xf numFmtId="2" fontId="110" fillId="12" borderId="129" xfId="1" applyNumberFormat="1" applyFont="1" applyFill="1" applyBorder="1" applyAlignment="1" applyProtection="1">
      <alignment horizontal="center" vertical="center"/>
    </xf>
    <xf numFmtId="43" fontId="117" fillId="24" borderId="165" xfId="0" applyNumberFormat="1" applyFont="1" applyFill="1" applyBorder="1" applyAlignment="1" applyProtection="1">
      <alignment horizontal="right" vertical="center" wrapText="1"/>
      <protection locked="0"/>
    </xf>
    <xf numFmtId="43" fontId="117" fillId="23" borderId="163" xfId="0" applyNumberFormat="1" applyFont="1" applyFill="1" applyBorder="1" applyAlignment="1" applyProtection="1">
      <alignment horizontal="right" vertical="center" wrapText="1"/>
      <protection locked="0"/>
    </xf>
    <xf numFmtId="43" fontId="117" fillId="24" borderId="163" xfId="0" applyNumberFormat="1" applyFont="1" applyFill="1" applyBorder="1" applyAlignment="1" applyProtection="1">
      <alignment horizontal="right" vertical="center" wrapText="1"/>
      <protection locked="0"/>
    </xf>
    <xf numFmtId="43" fontId="180" fillId="23" borderId="163" xfId="0" applyNumberFormat="1" applyFont="1" applyFill="1" applyBorder="1" applyAlignment="1" applyProtection="1">
      <alignment horizontal="right" vertical="center" wrapText="1"/>
      <protection locked="0"/>
    </xf>
    <xf numFmtId="43" fontId="180" fillId="24" borderId="163" xfId="0" applyNumberFormat="1" applyFont="1" applyFill="1" applyBorder="1" applyAlignment="1" applyProtection="1">
      <alignment horizontal="right" vertical="center" wrapText="1"/>
      <protection locked="0"/>
    </xf>
    <xf numFmtId="0" fontId="112" fillId="0" borderId="0" xfId="0" applyFont="1" applyProtection="1">
      <protection locked="0"/>
    </xf>
    <xf numFmtId="0" fontId="183" fillId="8" borderId="0" xfId="0" applyFont="1" applyFill="1" applyBorder="1" applyAlignment="1" applyProtection="1">
      <alignment horizontal="center" vertical="center"/>
    </xf>
    <xf numFmtId="43" fontId="184" fillId="7" borderId="209" xfId="0" applyNumberFormat="1" applyFont="1" applyFill="1" applyBorder="1" applyAlignment="1" applyProtection="1">
      <alignment horizontal="right" vertical="center" wrapText="1"/>
      <protection locked="0"/>
    </xf>
    <xf numFmtId="43" fontId="185" fillId="15" borderId="209" xfId="0" applyNumberFormat="1" applyFont="1" applyFill="1" applyBorder="1" applyAlignment="1" applyProtection="1">
      <alignment horizontal="right" vertical="center" wrapText="1"/>
      <protection locked="0"/>
    </xf>
    <xf numFmtId="43" fontId="184" fillId="7" borderId="211" xfId="0" applyNumberFormat="1" applyFont="1" applyFill="1" applyBorder="1" applyAlignment="1" applyProtection="1">
      <alignment horizontal="right" vertical="center" wrapText="1"/>
      <protection locked="0"/>
    </xf>
    <xf numFmtId="2" fontId="31" fillId="3" borderId="194" xfId="1" applyNumberFormat="1" applyFont="1" applyFill="1" applyBorder="1" applyAlignment="1" applyProtection="1">
      <alignment horizontal="left" vertical="center"/>
    </xf>
    <xf numFmtId="2" fontId="31" fillId="12" borderId="195" xfId="1" applyNumberFormat="1" applyFont="1" applyFill="1" applyBorder="1" applyAlignment="1" applyProtection="1">
      <alignment horizontal="left" vertical="center"/>
    </xf>
    <xf numFmtId="2" fontId="31" fillId="3" borderId="189" xfId="1" applyNumberFormat="1" applyFont="1" applyFill="1" applyBorder="1" applyAlignment="1" applyProtection="1">
      <alignment horizontal="left" vertical="center"/>
    </xf>
    <xf numFmtId="2" fontId="31" fillId="12" borderId="196" xfId="1" applyNumberFormat="1" applyFont="1" applyFill="1" applyBorder="1" applyAlignment="1" applyProtection="1">
      <alignment horizontal="left" vertical="center"/>
    </xf>
    <xf numFmtId="2" fontId="31" fillId="12" borderId="185" xfId="1" applyNumberFormat="1" applyFont="1" applyFill="1" applyBorder="1" applyAlignment="1" applyProtection="1">
      <alignment horizontal="left" vertical="center"/>
    </xf>
    <xf numFmtId="2" fontId="31" fillId="3" borderId="143" xfId="1" applyNumberFormat="1" applyFont="1" applyFill="1" applyBorder="1" applyAlignment="1" applyProtection="1">
      <alignment horizontal="left" vertical="center"/>
    </xf>
    <xf numFmtId="0" fontId="112" fillId="3" borderId="99" xfId="0" applyFont="1" applyFill="1" applyBorder="1" applyAlignment="1" applyProtection="1">
      <alignment horizontal="center" vertical="center" wrapText="1"/>
    </xf>
    <xf numFmtId="0" fontId="187" fillId="12" borderId="220" xfId="0" applyNumberFormat="1" applyFont="1" applyFill="1" applyBorder="1" applyAlignment="1" applyProtection="1">
      <alignment horizontal="center" vertical="center"/>
    </xf>
    <xf numFmtId="2" fontId="110" fillId="12" borderId="220" xfId="0" applyNumberFormat="1" applyFont="1" applyFill="1" applyBorder="1" applyAlignment="1" applyProtection="1">
      <alignment horizontal="center" vertical="center"/>
    </xf>
    <xf numFmtId="0" fontId="110" fillId="0" borderId="98" xfId="1" applyNumberFormat="1" applyFont="1" applyFill="1" applyBorder="1" applyAlignment="1" applyProtection="1">
      <alignment horizontal="center" vertical="center" wrapText="1"/>
    </xf>
    <xf numFmtId="2" fontId="110" fillId="0" borderId="98" xfId="1" applyNumberFormat="1" applyFont="1" applyFill="1" applyBorder="1" applyAlignment="1" applyProtection="1">
      <alignment horizontal="center" vertical="center" wrapText="1"/>
    </xf>
    <xf numFmtId="0" fontId="109" fillId="12" borderId="97" xfId="0" applyNumberFormat="1" applyFont="1" applyFill="1" applyBorder="1" applyAlignment="1" applyProtection="1">
      <alignment horizontal="center" vertical="center"/>
    </xf>
    <xf numFmtId="0" fontId="110" fillId="0" borderId="238" xfId="1" applyNumberFormat="1" applyFont="1" applyFill="1" applyBorder="1" applyAlignment="1" applyProtection="1">
      <alignment horizontal="center" vertical="center" wrapText="1"/>
    </xf>
    <xf numFmtId="0" fontId="112" fillId="0" borderId="238" xfId="0" applyFont="1" applyBorder="1" applyAlignment="1" applyProtection="1">
      <alignment horizontal="center" vertical="center" wrapText="1"/>
    </xf>
    <xf numFmtId="43" fontId="117" fillId="21" borderId="233" xfId="0" applyNumberFormat="1" applyFont="1" applyFill="1" applyBorder="1" applyAlignment="1" applyProtection="1">
      <alignment horizontal="right" vertical="center" wrapText="1"/>
      <protection locked="0"/>
    </xf>
    <xf numFmtId="43" fontId="117" fillId="13" borderId="209" xfId="0" applyNumberFormat="1" applyFont="1" applyFill="1" applyBorder="1" applyAlignment="1" applyProtection="1">
      <alignment horizontal="right" vertical="center" wrapText="1"/>
      <protection locked="0"/>
    </xf>
    <xf numFmtId="43" fontId="117" fillId="13" borderId="211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232" xfId="0" applyNumberFormat="1" applyFont="1" applyFill="1" applyBorder="1" applyAlignment="1" applyProtection="1">
      <alignment horizontal="right" vertical="center" wrapText="1"/>
      <protection locked="0"/>
    </xf>
    <xf numFmtId="43" fontId="117" fillId="3" borderId="209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234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235" xfId="0" applyNumberFormat="1" applyFont="1" applyFill="1" applyBorder="1" applyAlignment="1" applyProtection="1">
      <alignment horizontal="right" vertical="center" wrapText="1"/>
      <protection locked="0"/>
    </xf>
    <xf numFmtId="43" fontId="185" fillId="22" borderId="209" xfId="0" applyNumberFormat="1" applyFont="1" applyFill="1" applyBorder="1" applyAlignment="1" applyProtection="1">
      <alignment horizontal="right" vertical="center" wrapText="1"/>
      <protection locked="0"/>
    </xf>
    <xf numFmtId="43" fontId="185" fillId="22" borderId="228" xfId="0" applyNumberFormat="1" applyFont="1" applyFill="1" applyBorder="1" applyAlignment="1" applyProtection="1">
      <alignment horizontal="right" vertical="center" wrapText="1"/>
      <protection locked="0"/>
    </xf>
    <xf numFmtId="43" fontId="185" fillId="15" borderId="211" xfId="0" applyNumberFormat="1" applyFont="1" applyFill="1" applyBorder="1" applyAlignment="1" applyProtection="1">
      <alignment horizontal="right" vertical="center" wrapText="1"/>
      <protection locked="0"/>
    </xf>
    <xf numFmtId="43" fontId="185" fillId="22" borderId="210" xfId="0" applyNumberFormat="1" applyFont="1" applyFill="1" applyBorder="1" applyAlignment="1" applyProtection="1">
      <alignment horizontal="right" vertical="center" wrapText="1"/>
      <protection locked="0"/>
    </xf>
    <xf numFmtId="43" fontId="117" fillId="3" borderId="211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3" xfId="0" applyNumberFormat="1" applyFont="1" applyFill="1" applyBorder="1" applyAlignment="1" applyProtection="1">
      <alignment horizontal="right" vertical="center" wrapText="1"/>
      <protection locked="0"/>
    </xf>
    <xf numFmtId="43" fontId="117" fillId="21" borderId="209" xfId="0" applyNumberFormat="1" applyFont="1" applyFill="1" applyBorder="1" applyAlignment="1" applyProtection="1">
      <alignment horizontal="right" vertical="center" wrapText="1"/>
      <protection locked="0"/>
    </xf>
    <xf numFmtId="0" fontId="109" fillId="12" borderId="95" xfId="0" applyNumberFormat="1" applyFont="1" applyFill="1" applyBorder="1" applyAlignment="1" applyProtection="1">
      <alignment horizontal="center" vertical="center"/>
    </xf>
    <xf numFmtId="0" fontId="110" fillId="0" borderId="119" xfId="1" applyNumberFormat="1" applyFont="1" applyFill="1" applyBorder="1" applyAlignment="1" applyProtection="1">
      <alignment horizontal="center" vertical="center" wrapText="1"/>
    </xf>
    <xf numFmtId="2" fontId="110" fillId="0" borderId="119" xfId="1" applyNumberFormat="1" applyFont="1" applyFill="1" applyBorder="1" applyAlignment="1" applyProtection="1">
      <alignment horizontal="center" vertical="center" wrapText="1"/>
    </xf>
    <xf numFmtId="0" fontId="109" fillId="12" borderId="119" xfId="0" applyNumberFormat="1" applyFont="1" applyFill="1" applyBorder="1" applyAlignment="1" applyProtection="1">
      <alignment horizontal="center" vertical="center"/>
    </xf>
    <xf numFmtId="2" fontId="110" fillId="12" borderId="119" xfId="0" applyNumberFormat="1" applyFont="1" applyFill="1" applyBorder="1" applyAlignment="1" applyProtection="1">
      <alignment horizontal="center" vertical="center"/>
    </xf>
    <xf numFmtId="0" fontId="110" fillId="0" borderId="119" xfId="0" applyFont="1" applyBorder="1" applyAlignment="1" applyProtection="1">
      <alignment horizontal="center" vertical="center" wrapText="1"/>
    </xf>
    <xf numFmtId="0" fontId="109" fillId="12" borderId="220" xfId="0" applyNumberFormat="1" applyFont="1" applyFill="1" applyBorder="1" applyAlignment="1" applyProtection="1">
      <alignment horizontal="center" vertical="center"/>
    </xf>
    <xf numFmtId="2" fontId="109" fillId="12" borderId="220" xfId="0" applyNumberFormat="1" applyFont="1" applyFill="1" applyBorder="1" applyAlignment="1" applyProtection="1">
      <alignment horizontal="center" vertical="center"/>
    </xf>
    <xf numFmtId="2" fontId="10" fillId="12" borderId="220" xfId="0" applyNumberFormat="1" applyFont="1" applyFill="1" applyBorder="1" applyAlignment="1" applyProtection="1">
      <alignment horizontal="center" vertical="center"/>
    </xf>
    <xf numFmtId="0" fontId="188" fillId="0" borderId="98" xfId="0" applyFont="1" applyFill="1" applyBorder="1" applyAlignment="1" applyProtection="1">
      <alignment horizontal="center" vertical="center"/>
    </xf>
    <xf numFmtId="2" fontId="10" fillId="12" borderId="97" xfId="0" applyNumberFormat="1" applyFont="1" applyFill="1" applyBorder="1" applyAlignment="1" applyProtection="1">
      <alignment horizontal="center" vertical="center"/>
    </xf>
    <xf numFmtId="0" fontId="188" fillId="0" borderId="238" xfId="0" applyFont="1" applyFill="1" applyBorder="1" applyAlignment="1" applyProtection="1">
      <alignment horizontal="center" vertical="center"/>
    </xf>
    <xf numFmtId="43" fontId="117" fillId="21" borderId="234" xfId="0" applyNumberFormat="1" applyFont="1" applyFill="1" applyBorder="1" applyAlignment="1" applyProtection="1">
      <alignment horizontal="center" vertical="center" wrapText="1"/>
      <protection locked="0"/>
    </xf>
    <xf numFmtId="43" fontId="117" fillId="13" borderId="234" xfId="0" applyNumberFormat="1" applyFont="1" applyFill="1" applyBorder="1" applyAlignment="1" applyProtection="1">
      <alignment horizontal="center" vertical="center" wrapText="1"/>
      <protection locked="0"/>
    </xf>
    <xf numFmtId="43" fontId="184" fillId="7" borderId="209" xfId="0" applyNumberFormat="1" applyFont="1" applyFill="1" applyBorder="1" applyAlignment="1" applyProtection="1">
      <alignment horizontal="center" vertical="center" wrapText="1"/>
      <protection locked="0"/>
    </xf>
    <xf numFmtId="43" fontId="185" fillId="15" borderId="209" xfId="0" applyNumberFormat="1" applyFont="1" applyFill="1" applyBorder="1" applyAlignment="1" applyProtection="1">
      <alignment horizontal="center" vertical="center" wrapText="1"/>
      <protection locked="0"/>
    </xf>
    <xf numFmtId="43" fontId="184" fillId="7" borderId="211" xfId="0" applyNumberFormat="1" applyFont="1" applyFill="1" applyBorder="1" applyAlignment="1" applyProtection="1">
      <alignment horizontal="center" vertical="center" wrapText="1"/>
      <protection locked="0"/>
    </xf>
    <xf numFmtId="2" fontId="16" fillId="12" borderId="185" xfId="1" applyNumberFormat="1" applyFont="1" applyFill="1" applyBorder="1" applyAlignment="1" applyProtection="1">
      <alignment horizontal="left" vertical="center"/>
    </xf>
    <xf numFmtId="2" fontId="16" fillId="3" borderId="189" xfId="1" applyNumberFormat="1" applyFont="1" applyFill="1" applyBorder="1" applyAlignment="1" applyProtection="1">
      <alignment horizontal="left" vertical="center"/>
    </xf>
    <xf numFmtId="2" fontId="16" fillId="12" borderId="195" xfId="1" applyNumberFormat="1" applyFont="1" applyFill="1" applyBorder="1" applyAlignment="1" applyProtection="1">
      <alignment horizontal="left" vertical="center"/>
    </xf>
    <xf numFmtId="2" fontId="16" fillId="12" borderId="252" xfId="1" applyNumberFormat="1" applyFont="1" applyFill="1" applyBorder="1" applyAlignment="1" applyProtection="1">
      <alignment horizontal="left" vertical="center"/>
    </xf>
    <xf numFmtId="2" fontId="16" fillId="3" borderId="254" xfId="1" applyNumberFormat="1" applyFont="1" applyFill="1" applyBorder="1" applyAlignment="1" applyProtection="1">
      <alignment horizontal="left" vertical="center"/>
    </xf>
    <xf numFmtId="2" fontId="16" fillId="12" borderId="196" xfId="1" applyNumberFormat="1" applyFont="1" applyFill="1" applyBorder="1" applyAlignment="1" applyProtection="1">
      <alignment horizontal="left" vertical="center"/>
    </xf>
    <xf numFmtId="43" fontId="178" fillId="15" borderId="21" xfId="0" applyNumberFormat="1" applyFont="1" applyFill="1" applyBorder="1" applyAlignment="1" applyProtection="1">
      <alignment horizontal="right" vertical="center" wrapText="1"/>
      <protection locked="0"/>
    </xf>
    <xf numFmtId="2" fontId="110" fillId="3" borderId="118" xfId="1" applyNumberFormat="1" applyFont="1" applyFill="1" applyBorder="1" applyAlignment="1" applyProtection="1">
      <alignment horizontal="center" vertical="center"/>
    </xf>
    <xf numFmtId="2" fontId="111" fillId="12" borderId="97" xfId="1" applyNumberFormat="1" applyFont="1" applyFill="1" applyBorder="1" applyAlignment="1" applyProtection="1">
      <alignment horizontal="center" vertical="center"/>
    </xf>
    <xf numFmtId="2" fontId="111" fillId="3" borderId="97" xfId="1" applyNumberFormat="1" applyFont="1" applyFill="1" applyBorder="1" applyAlignment="1" applyProtection="1">
      <alignment horizontal="center" vertical="center"/>
    </xf>
    <xf numFmtId="2" fontId="111" fillId="12" borderId="98" xfId="1" applyNumberFormat="1" applyFont="1" applyFill="1" applyBorder="1" applyAlignment="1" applyProtection="1">
      <alignment horizontal="center" vertical="center"/>
    </xf>
    <xf numFmtId="2" fontId="111" fillId="3" borderId="98" xfId="1" applyNumberFormat="1" applyFont="1" applyFill="1" applyBorder="1" applyAlignment="1" applyProtection="1">
      <alignment horizontal="center" vertical="center"/>
    </xf>
    <xf numFmtId="2" fontId="110" fillId="12" borderId="118" xfId="1" applyNumberFormat="1" applyFont="1" applyFill="1" applyBorder="1" applyAlignment="1" applyProtection="1">
      <alignment horizontal="center" vertical="center"/>
    </xf>
    <xf numFmtId="2" fontId="86" fillId="12" borderId="119" xfId="0" applyNumberFormat="1" applyFont="1" applyFill="1" applyBorder="1" applyAlignment="1" applyProtection="1">
      <alignment horizontal="center" vertical="center" wrapText="1"/>
    </xf>
    <xf numFmtId="2" fontId="86" fillId="3" borderId="119" xfId="0" applyNumberFormat="1" applyFont="1" applyFill="1" applyBorder="1" applyAlignment="1" applyProtection="1">
      <alignment horizontal="center" vertical="center" wrapText="1"/>
    </xf>
    <xf numFmtId="165" fontId="67" fillId="16" borderId="0" xfId="0" applyNumberFormat="1" applyFont="1" applyFill="1" applyBorder="1" applyAlignment="1" applyProtection="1">
      <alignment horizontal="right" vertical="center" wrapText="1"/>
      <protection locked="0"/>
    </xf>
    <xf numFmtId="0" fontId="0" fillId="9" borderId="0" xfId="0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2" fontId="73" fillId="3" borderId="111" xfId="0" applyNumberFormat="1" applyFont="1" applyFill="1" applyBorder="1" applyAlignment="1" applyProtection="1">
      <alignment horizontal="left" vertical="center"/>
      <protection locked="0"/>
    </xf>
    <xf numFmtId="2" fontId="29" fillId="3" borderId="115" xfId="0" applyNumberFormat="1" applyFont="1" applyFill="1" applyBorder="1" applyAlignment="1" applyProtection="1">
      <alignment horizontal="left" vertical="center"/>
      <protection locked="0"/>
    </xf>
    <xf numFmtId="2" fontId="27" fillId="3" borderId="115" xfId="0" applyNumberFormat="1" applyFont="1" applyFill="1" applyBorder="1" applyAlignment="1" applyProtection="1">
      <alignment horizontal="center" vertical="center"/>
      <protection locked="0"/>
    </xf>
    <xf numFmtId="2" fontId="42" fillId="2" borderId="110" xfId="0" applyNumberFormat="1" applyFont="1" applyFill="1" applyBorder="1" applyAlignment="1" applyProtection="1">
      <alignment horizontal="left" vertical="center"/>
      <protection locked="0"/>
    </xf>
    <xf numFmtId="2" fontId="3" fillId="2" borderId="0" xfId="0" applyNumberFormat="1" applyFont="1" applyFill="1" applyBorder="1" applyAlignment="1" applyProtection="1">
      <alignment horizontal="center" vertical="center"/>
      <protection locked="0"/>
    </xf>
    <xf numFmtId="2" fontId="126" fillId="2" borderId="42" xfId="0" applyNumberFormat="1" applyFont="1" applyFill="1" applyBorder="1" applyAlignment="1" applyProtection="1">
      <alignment horizontal="left" vertical="center"/>
      <protection locked="0"/>
    </xf>
    <xf numFmtId="2" fontId="9" fillId="2" borderId="43" xfId="0" applyNumberFormat="1" applyFont="1" applyFill="1" applyBorder="1" applyAlignment="1" applyProtection="1">
      <alignment horizontal="left" vertical="center" wrapText="1"/>
      <protection locked="0"/>
    </xf>
    <xf numFmtId="2" fontId="121" fillId="2" borderId="44" xfId="0" applyNumberFormat="1" applyFont="1" applyFill="1" applyBorder="1" applyAlignment="1" applyProtection="1">
      <alignment horizontal="left" vertical="center" wrapText="1"/>
      <protection locked="0"/>
    </xf>
    <xf numFmtId="2" fontId="109" fillId="12" borderId="35" xfId="0" applyNumberFormat="1" applyFont="1" applyFill="1" applyBorder="1" applyAlignment="1" applyProtection="1">
      <alignment vertical="center"/>
      <protection locked="0"/>
    </xf>
    <xf numFmtId="2" fontId="109" fillId="12" borderId="96" xfId="0" applyNumberFormat="1" applyFont="1" applyFill="1" applyBorder="1" applyAlignment="1" applyProtection="1">
      <alignment horizontal="center" vertical="center" wrapText="1"/>
      <protection locked="0"/>
    </xf>
    <xf numFmtId="2" fontId="167" fillId="12" borderId="35" xfId="0" applyNumberFormat="1" applyFont="1" applyFill="1" applyBorder="1" applyAlignment="1" applyProtection="1">
      <alignment vertical="center"/>
      <protection locked="0"/>
    </xf>
    <xf numFmtId="2" fontId="167" fillId="12" borderId="96" xfId="0" applyNumberFormat="1" applyFont="1" applyFill="1" applyBorder="1" applyAlignment="1" applyProtection="1">
      <alignment horizontal="center" vertical="center" wrapText="1"/>
      <protection locked="0"/>
    </xf>
    <xf numFmtId="2" fontId="109" fillId="3" borderId="35" xfId="0" applyNumberFormat="1" applyFont="1" applyFill="1" applyBorder="1" applyAlignment="1" applyProtection="1">
      <alignment vertical="center"/>
      <protection locked="0"/>
    </xf>
    <xf numFmtId="2" fontId="109" fillId="3" borderId="96" xfId="0" applyNumberFormat="1" applyFont="1" applyFill="1" applyBorder="1" applyAlignment="1" applyProtection="1">
      <alignment horizontal="center" vertical="center" wrapText="1"/>
      <protection locked="0"/>
    </xf>
    <xf numFmtId="2" fontId="167" fillId="3" borderId="35" xfId="0" applyNumberFormat="1" applyFont="1" applyFill="1" applyBorder="1" applyAlignment="1" applyProtection="1">
      <alignment vertical="center"/>
      <protection locked="0"/>
    </xf>
    <xf numFmtId="2" fontId="167" fillId="3" borderId="96" xfId="0" applyNumberFormat="1" applyFont="1" applyFill="1" applyBorder="1" applyAlignment="1" applyProtection="1">
      <alignment horizontal="center" vertical="center" wrapText="1"/>
      <protection locked="0"/>
    </xf>
    <xf numFmtId="2" fontId="74" fillId="2" borderId="30" xfId="0" applyNumberFormat="1" applyFont="1" applyFill="1" applyBorder="1" applyAlignment="1" applyProtection="1">
      <alignment horizontal="left" vertical="center"/>
      <protection locked="0"/>
    </xf>
    <xf numFmtId="2" fontId="9" fillId="2" borderId="105" xfId="0" applyNumberFormat="1" applyFont="1" applyFill="1" applyBorder="1" applyAlignment="1" applyProtection="1">
      <alignment horizontal="left" vertical="center" wrapText="1"/>
      <protection locked="0"/>
    </xf>
    <xf numFmtId="2" fontId="121" fillId="2" borderId="105" xfId="0" applyNumberFormat="1" applyFont="1" applyFill="1" applyBorder="1" applyAlignment="1" applyProtection="1">
      <alignment horizontal="left" vertical="center" wrapText="1"/>
      <protection locked="0"/>
    </xf>
    <xf numFmtId="2" fontId="110" fillId="0" borderId="46" xfId="0" applyNumberFormat="1" applyFont="1" applyFill="1" applyBorder="1" applyAlignment="1" applyProtection="1">
      <alignment vertical="center"/>
      <protection locked="0"/>
    </xf>
    <xf numFmtId="2" fontId="60" fillId="0" borderId="47" xfId="0" applyNumberFormat="1" applyFont="1" applyFill="1" applyBorder="1" applyAlignment="1" applyProtection="1">
      <alignment horizontal="center" vertical="center" wrapText="1"/>
      <protection locked="0"/>
    </xf>
    <xf numFmtId="2" fontId="110" fillId="0" borderId="31" xfId="0" applyNumberFormat="1" applyFont="1" applyFill="1" applyBorder="1" applyAlignment="1" applyProtection="1">
      <alignment vertical="center"/>
      <protection locked="0"/>
    </xf>
    <xf numFmtId="2" fontId="109" fillId="0" borderId="106" xfId="0" applyNumberFormat="1" applyFont="1" applyFill="1" applyBorder="1" applyAlignment="1" applyProtection="1">
      <alignment horizontal="center" vertical="center" wrapText="1"/>
      <protection locked="0"/>
    </xf>
    <xf numFmtId="2" fontId="132" fillId="3" borderId="25" xfId="0" applyNumberFormat="1" applyFont="1" applyFill="1" applyBorder="1" applyAlignment="1" applyProtection="1">
      <alignment vertical="center"/>
      <protection locked="0"/>
    </xf>
    <xf numFmtId="2" fontId="4" fillId="3" borderId="26" xfId="1" applyNumberFormat="1" applyFont="1" applyFill="1" applyBorder="1" applyAlignment="1" applyProtection="1">
      <alignment horizontal="center" vertical="center"/>
      <protection locked="0"/>
    </xf>
    <xf numFmtId="2" fontId="36" fillId="3" borderId="26" xfId="0" applyNumberFormat="1" applyFont="1" applyFill="1" applyBorder="1" applyAlignment="1" applyProtection="1">
      <alignment horizontal="center" vertical="center"/>
      <protection locked="0"/>
    </xf>
    <xf numFmtId="2" fontId="16" fillId="3" borderId="26" xfId="0" applyNumberFormat="1" applyFont="1" applyFill="1" applyBorder="1" applyAlignment="1" applyProtection="1">
      <alignment horizontal="center" vertical="center" textRotation="90"/>
      <protection locked="0"/>
    </xf>
    <xf numFmtId="2" fontId="71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112" fillId="12" borderId="29" xfId="0" applyNumberFormat="1" applyFont="1" applyFill="1" applyBorder="1" applyAlignment="1" applyProtection="1">
      <alignment vertical="center"/>
      <protection locked="0"/>
    </xf>
    <xf numFmtId="2" fontId="109" fillId="12" borderId="119" xfId="0" applyNumberFormat="1" applyFont="1" applyFill="1" applyBorder="1" applyAlignment="1" applyProtection="1">
      <alignment horizontal="center" vertical="center" wrapText="1"/>
      <protection locked="0"/>
    </xf>
    <xf numFmtId="2" fontId="111" fillId="12" borderId="29" xfId="0" applyNumberFormat="1" applyFont="1" applyFill="1" applyBorder="1" applyAlignment="1" applyProtection="1">
      <alignment vertical="center"/>
      <protection locked="0"/>
    </xf>
    <xf numFmtId="2" fontId="167" fillId="12" borderId="119" xfId="0" applyNumberFormat="1" applyFont="1" applyFill="1" applyBorder="1" applyAlignment="1" applyProtection="1">
      <alignment horizontal="center" vertical="center" wrapText="1"/>
      <protection locked="0"/>
    </xf>
    <xf numFmtId="2" fontId="112" fillId="3" borderId="29" xfId="0" applyNumberFormat="1" applyFont="1" applyFill="1" applyBorder="1" applyAlignment="1" applyProtection="1">
      <alignment vertical="center"/>
      <protection locked="0"/>
    </xf>
    <xf numFmtId="2" fontId="109" fillId="3" borderId="119" xfId="0" applyNumberFormat="1" applyFont="1" applyFill="1" applyBorder="1" applyAlignment="1" applyProtection="1">
      <alignment horizontal="center" vertical="center" wrapText="1"/>
      <protection locked="0"/>
    </xf>
    <xf numFmtId="2" fontId="111" fillId="3" borderId="29" xfId="0" applyNumberFormat="1" applyFont="1" applyFill="1" applyBorder="1" applyAlignment="1" applyProtection="1">
      <alignment vertical="center"/>
      <protection locked="0"/>
    </xf>
    <xf numFmtId="2" fontId="167" fillId="3" borderId="119" xfId="0" applyNumberFormat="1" applyFont="1" applyFill="1" applyBorder="1" applyAlignment="1" applyProtection="1">
      <alignment horizontal="center" vertical="center" wrapText="1"/>
      <protection locked="0"/>
    </xf>
    <xf numFmtId="2" fontId="109" fillId="4" borderId="35" xfId="0" applyNumberFormat="1" applyFont="1" applyFill="1" applyBorder="1" applyAlignment="1" applyProtection="1">
      <alignment vertical="center"/>
      <protection locked="0"/>
    </xf>
    <xf numFmtId="2" fontId="109" fillId="4" borderId="96" xfId="0" applyNumberFormat="1" applyFont="1" applyFill="1" applyBorder="1" applyAlignment="1" applyProtection="1">
      <alignment horizontal="center" vertical="center" wrapText="1"/>
      <protection locked="0"/>
    </xf>
    <xf numFmtId="2" fontId="167" fillId="4" borderId="35" xfId="0" applyNumberFormat="1" applyFont="1" applyFill="1" applyBorder="1" applyAlignment="1" applyProtection="1">
      <alignment vertical="center"/>
      <protection locked="0"/>
    </xf>
    <xf numFmtId="2" fontId="167" fillId="4" borderId="96" xfId="0" applyNumberFormat="1" applyFont="1" applyFill="1" applyBorder="1" applyAlignment="1" applyProtection="1">
      <alignment horizontal="center" vertical="center" wrapText="1"/>
      <protection locked="0"/>
    </xf>
    <xf numFmtId="2" fontId="42" fillId="2" borderId="12" xfId="0" applyNumberFormat="1" applyFont="1" applyFill="1" applyBorder="1" applyAlignment="1" applyProtection="1">
      <alignment horizontal="left" vertical="center"/>
      <protection locked="0"/>
    </xf>
    <xf numFmtId="2" fontId="4" fillId="2" borderId="14" xfId="1" applyNumberFormat="1" applyFont="1" applyFill="1" applyBorder="1" applyAlignment="1" applyProtection="1">
      <alignment horizontal="center" vertical="center"/>
      <protection locked="0"/>
    </xf>
    <xf numFmtId="2" fontId="109" fillId="12" borderId="51" xfId="0" applyNumberFormat="1" applyFont="1" applyFill="1" applyBorder="1" applyAlignment="1" applyProtection="1">
      <alignment vertical="center"/>
      <protection locked="0"/>
    </xf>
    <xf numFmtId="2" fontId="109" fillId="12" borderId="55" xfId="0" applyNumberFormat="1" applyFont="1" applyFill="1" applyBorder="1" applyAlignment="1" applyProtection="1">
      <alignment horizontal="center" vertical="center" wrapText="1"/>
      <protection locked="0"/>
    </xf>
    <xf numFmtId="2" fontId="48" fillId="3" borderId="96" xfId="0" applyNumberFormat="1" applyFont="1" applyFill="1" applyBorder="1" applyAlignment="1" applyProtection="1">
      <alignment horizontal="center" vertical="center" wrapText="1"/>
      <protection locked="0"/>
    </xf>
    <xf numFmtId="2" fontId="132" fillId="0" borderId="18" xfId="0" applyNumberFormat="1" applyFont="1" applyFill="1" applyBorder="1" applyAlignment="1" applyProtection="1">
      <alignment vertical="center"/>
      <protection locked="0"/>
    </xf>
    <xf numFmtId="2" fontId="0" fillId="2" borderId="0" xfId="0" applyNumberFormat="1" applyFill="1" applyBorder="1" applyAlignment="1" applyProtection="1">
      <alignment horizontal="left" vertical="center" wrapText="1"/>
      <protection locked="0"/>
    </xf>
    <xf numFmtId="2" fontId="57" fillId="2" borderId="11" xfId="0" applyNumberFormat="1" applyFont="1" applyFill="1" applyBorder="1" applyAlignment="1" applyProtection="1">
      <alignment horizontal="left" vertical="center" wrapText="1"/>
      <protection locked="0"/>
    </xf>
    <xf numFmtId="2" fontId="110" fillId="3" borderId="31" xfId="0" applyNumberFormat="1" applyFont="1" applyFill="1" applyBorder="1" applyAlignment="1" applyProtection="1">
      <alignment vertical="center"/>
      <protection locked="0"/>
    </xf>
    <xf numFmtId="2" fontId="110" fillId="3" borderId="30" xfId="0" applyNumberFormat="1" applyFont="1" applyFill="1" applyBorder="1" applyAlignment="1" applyProtection="1">
      <alignment vertical="center"/>
      <protection locked="0"/>
    </xf>
    <xf numFmtId="2" fontId="110" fillId="3" borderId="46" xfId="0" applyNumberFormat="1" applyFont="1" applyFill="1" applyBorder="1" applyAlignment="1" applyProtection="1">
      <alignment vertical="center"/>
      <protection locked="0"/>
    </xf>
    <xf numFmtId="2" fontId="109" fillId="0" borderId="47" xfId="0" applyNumberFormat="1" applyFont="1" applyFill="1" applyBorder="1" applyAlignment="1" applyProtection="1">
      <alignment horizontal="center" vertical="center" wrapText="1"/>
      <protection locked="0"/>
    </xf>
    <xf numFmtId="2" fontId="42" fillId="2" borderId="32" xfId="0" applyNumberFormat="1" applyFont="1" applyFill="1" applyBorder="1" applyAlignment="1" applyProtection="1">
      <alignment horizontal="left" vertical="center"/>
      <protection locked="0"/>
    </xf>
    <xf numFmtId="2" fontId="4" fillId="2" borderId="33" xfId="1" applyNumberFormat="1" applyFont="1" applyFill="1" applyBorder="1" applyAlignment="1" applyProtection="1">
      <alignment horizontal="center" vertical="center"/>
      <protection locked="0"/>
    </xf>
    <xf numFmtId="2" fontId="167" fillId="12" borderId="36" xfId="0" applyNumberFormat="1" applyFont="1" applyFill="1" applyBorder="1" applyAlignment="1" applyProtection="1">
      <alignment vertical="center"/>
      <protection locked="0"/>
    </xf>
    <xf numFmtId="2" fontId="167" fillId="12" borderId="40" xfId="0" applyNumberFormat="1" applyFont="1" applyFill="1" applyBorder="1" applyAlignment="1" applyProtection="1">
      <alignment horizontal="center" vertical="center" wrapText="1"/>
      <protection locked="0"/>
    </xf>
    <xf numFmtId="2" fontId="76" fillId="2" borderId="15" xfId="0" applyNumberFormat="1" applyFont="1" applyFill="1" applyBorder="1" applyAlignment="1" applyProtection="1">
      <alignment horizontal="center" vertical="center" wrapText="1"/>
      <protection locked="0"/>
    </xf>
    <xf numFmtId="2" fontId="18" fillId="3" borderId="26" xfId="0" applyNumberFormat="1" applyFont="1" applyFill="1" applyBorder="1" applyAlignment="1" applyProtection="1">
      <alignment horizontal="center" vertical="center"/>
      <protection locked="0"/>
    </xf>
    <xf numFmtId="2" fontId="3" fillId="3" borderId="0" xfId="0" applyNumberFormat="1" applyFont="1" applyFill="1" applyBorder="1" applyAlignment="1" applyProtection="1">
      <alignment horizontal="center"/>
      <protection locked="0"/>
    </xf>
    <xf numFmtId="2" fontId="44" fillId="3" borderId="0" xfId="0" applyNumberFormat="1" applyFont="1" applyFill="1" applyBorder="1" applyAlignment="1" applyProtection="1">
      <alignment horizontal="center"/>
      <protection locked="0"/>
    </xf>
    <xf numFmtId="2" fontId="44" fillId="3" borderId="0" xfId="0" applyNumberFormat="1" applyFont="1" applyFill="1" applyBorder="1" applyProtection="1">
      <protection locked="0"/>
    </xf>
    <xf numFmtId="2" fontId="43" fillId="3" borderId="0" xfId="0" applyNumberFormat="1" applyFont="1" applyFill="1" applyBorder="1" applyAlignment="1" applyProtection="1">
      <alignment horizontal="right"/>
      <protection locked="0"/>
    </xf>
    <xf numFmtId="2" fontId="4" fillId="0" borderId="0" xfId="0" applyNumberFormat="1" applyFont="1" applyFill="1" applyBorder="1" applyAlignment="1" applyProtection="1">
      <alignment vertical="center" wrapText="1"/>
    </xf>
    <xf numFmtId="2" fontId="56" fillId="3" borderId="0" xfId="0" applyNumberFormat="1" applyFont="1" applyFill="1" applyBorder="1" applyProtection="1"/>
    <xf numFmtId="2" fontId="3" fillId="3" borderId="0" xfId="0" applyNumberFormat="1" applyFont="1" applyFill="1" applyBorder="1" applyProtection="1"/>
    <xf numFmtId="2" fontId="2" fillId="9" borderId="12" xfId="0" applyNumberFormat="1" applyFont="1" applyFill="1" applyBorder="1" applyAlignment="1" applyProtection="1">
      <alignment horizontal="left" vertical="center"/>
    </xf>
    <xf numFmtId="2" fontId="2" fillId="9" borderId="18" xfId="0" applyNumberFormat="1" applyFont="1" applyFill="1" applyBorder="1" applyAlignment="1" applyProtection="1">
      <alignment horizontal="left" vertical="center"/>
    </xf>
    <xf numFmtId="2" fontId="23" fillId="9" borderId="18" xfId="0" applyNumberFormat="1" applyFont="1" applyFill="1" applyBorder="1" applyAlignment="1" applyProtection="1">
      <alignment horizontal="left" vertical="center"/>
    </xf>
    <xf numFmtId="2" fontId="23" fillId="9" borderId="25" xfId="0" applyNumberFormat="1" applyFont="1" applyFill="1" applyBorder="1" applyAlignment="1" applyProtection="1">
      <alignment horizontal="left" vertical="center"/>
    </xf>
    <xf numFmtId="2" fontId="134" fillId="3" borderId="0" xfId="0" applyNumberFormat="1" applyFont="1" applyFill="1" applyBorder="1" applyAlignment="1" applyProtection="1">
      <alignment horizontal="right"/>
    </xf>
    <xf numFmtId="2" fontId="116" fillId="9" borderId="28" xfId="0" applyNumberFormat="1" applyFont="1" applyFill="1" applyBorder="1" applyAlignment="1" applyProtection="1">
      <alignment horizontal="left" vertical="center"/>
    </xf>
    <xf numFmtId="43" fontId="8" fillId="9" borderId="20" xfId="0" applyNumberFormat="1" applyFont="1" applyFill="1" applyBorder="1" applyAlignment="1" applyProtection="1">
      <alignment horizontal="left" vertical="center"/>
    </xf>
    <xf numFmtId="43" fontId="119" fillId="9" borderId="20" xfId="0" applyNumberFormat="1" applyFont="1" applyFill="1" applyBorder="1" applyAlignment="1" applyProtection="1">
      <alignment horizontal="left" vertical="center"/>
    </xf>
    <xf numFmtId="43" fontId="63" fillId="9" borderId="20" xfId="0" applyNumberFormat="1" applyFont="1" applyFill="1" applyBorder="1" applyAlignment="1" applyProtection="1">
      <alignment horizontal="left" vertical="center"/>
    </xf>
    <xf numFmtId="43" fontId="2" fillId="9" borderId="20" xfId="0" applyNumberFormat="1" applyFont="1" applyFill="1" applyBorder="1" applyAlignment="1" applyProtection="1">
      <alignment horizontal="left" vertical="center"/>
    </xf>
    <xf numFmtId="0" fontId="56" fillId="3" borderId="0" xfId="0" applyFont="1" applyFill="1" applyBorder="1" applyProtection="1">
      <protection locked="0"/>
    </xf>
    <xf numFmtId="0" fontId="2" fillId="9" borderId="12" xfId="0" applyFont="1" applyFill="1" applyBorder="1" applyAlignment="1" applyProtection="1">
      <alignment horizontal="left" vertical="center"/>
      <protection locked="0"/>
    </xf>
    <xf numFmtId="0" fontId="2" fillId="9" borderId="18" xfId="0" applyFont="1" applyFill="1" applyBorder="1" applyAlignment="1" applyProtection="1">
      <alignment horizontal="left" vertical="center"/>
      <protection locked="0"/>
    </xf>
    <xf numFmtId="0" fontId="73" fillId="3" borderId="201" xfId="0" applyFont="1" applyFill="1" applyBorder="1" applyAlignment="1" applyProtection="1">
      <alignment horizontal="left" vertical="center"/>
      <protection locked="0"/>
    </xf>
    <xf numFmtId="0" fontId="29" fillId="3" borderId="115" xfId="0" applyFont="1" applyFill="1" applyBorder="1" applyAlignment="1" applyProtection="1">
      <alignment horizontal="left" vertical="center"/>
      <protection locked="0"/>
    </xf>
    <xf numFmtId="0" fontId="27" fillId="3" borderId="115" xfId="0" applyFont="1" applyFill="1" applyBorder="1" applyAlignment="1" applyProtection="1">
      <alignment horizontal="center" vertical="center"/>
      <protection locked="0"/>
    </xf>
    <xf numFmtId="0" fontId="27" fillId="3" borderId="6" xfId="0" applyFont="1" applyFill="1" applyBorder="1" applyAlignment="1" applyProtection="1">
      <alignment vertical="center" wrapText="1"/>
      <protection locked="0"/>
    </xf>
    <xf numFmtId="0" fontId="42" fillId="3" borderId="203" xfId="0" applyNumberFormat="1" applyFont="1" applyFill="1" applyBorder="1" applyAlignment="1" applyProtection="1">
      <alignment vertical="center"/>
      <protection locked="0"/>
    </xf>
    <xf numFmtId="2" fontId="3" fillId="3" borderId="75" xfId="1" applyNumberFormat="1" applyFont="1" applyFill="1" applyBorder="1" applyAlignment="1" applyProtection="1">
      <alignment horizontal="center" vertical="center"/>
      <protection locked="0"/>
    </xf>
    <xf numFmtId="0" fontId="132" fillId="3" borderId="159" xfId="0" applyNumberFormat="1" applyFont="1" applyFill="1" applyBorder="1" applyAlignment="1" applyProtection="1">
      <alignment vertical="center"/>
      <protection locked="0"/>
    </xf>
    <xf numFmtId="2" fontId="4" fillId="3" borderId="68" xfId="1" applyNumberFormat="1" applyFont="1" applyFill="1" applyBorder="1" applyAlignment="1" applyProtection="1">
      <alignment horizontal="center" vertical="center"/>
      <protection locked="0"/>
    </xf>
    <xf numFmtId="0" fontId="36" fillId="3" borderId="68" xfId="0" applyNumberFormat="1" applyFont="1" applyFill="1" applyBorder="1" applyAlignment="1" applyProtection="1">
      <alignment horizontal="center" vertical="center"/>
      <protection locked="0"/>
    </xf>
    <xf numFmtId="0" fontId="16" fillId="3" borderId="68" xfId="0" applyFont="1" applyFill="1" applyBorder="1" applyAlignment="1" applyProtection="1">
      <alignment horizontal="center" vertical="center" textRotation="90"/>
      <protection locked="0"/>
    </xf>
    <xf numFmtId="0" fontId="71" fillId="3" borderId="68" xfId="0" applyFont="1" applyFill="1" applyBorder="1" applyAlignment="1" applyProtection="1">
      <alignment horizontal="center" vertical="center" wrapText="1"/>
      <protection locked="0"/>
    </xf>
    <xf numFmtId="0" fontId="42" fillId="3" borderId="205" xfId="0" applyNumberFormat="1" applyFont="1" applyFill="1" applyBorder="1" applyAlignment="1" applyProtection="1">
      <alignment vertical="center"/>
      <protection locked="0"/>
    </xf>
    <xf numFmtId="2" fontId="3" fillId="3" borderId="92" xfId="1" applyNumberFormat="1" applyFont="1" applyFill="1" applyBorder="1" applyAlignment="1" applyProtection="1">
      <alignment horizontal="center" vertical="center"/>
      <protection locked="0"/>
    </xf>
    <xf numFmtId="0" fontId="126" fillId="2" borderId="42" xfId="0" applyFont="1" applyFill="1" applyBorder="1" applyAlignment="1" applyProtection="1">
      <alignment horizontal="left" vertical="center"/>
      <protection locked="0"/>
    </xf>
    <xf numFmtId="0" fontId="9" fillId="2" borderId="43" xfId="0" applyFont="1" applyFill="1" applyBorder="1" applyAlignment="1" applyProtection="1">
      <alignment horizontal="left" vertical="center" wrapText="1"/>
      <protection locked="0"/>
    </xf>
    <xf numFmtId="0" fontId="109" fillId="12" borderId="35" xfId="0" applyNumberFormat="1" applyFont="1" applyFill="1" applyBorder="1" applyAlignment="1" applyProtection="1">
      <alignment vertical="center"/>
      <protection locked="0"/>
    </xf>
    <xf numFmtId="1" fontId="109" fillId="12" borderId="96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35" xfId="0" applyNumberFormat="1" applyFont="1" applyFill="1" applyBorder="1" applyAlignment="1" applyProtection="1">
      <alignment vertical="center"/>
      <protection locked="0"/>
    </xf>
    <xf numFmtId="1" fontId="109" fillId="3" borderId="96" xfId="0" applyNumberFormat="1" applyFont="1" applyFill="1" applyBorder="1" applyAlignment="1" applyProtection="1">
      <alignment horizontal="center" vertical="center" wrapText="1"/>
      <protection locked="0"/>
    </xf>
    <xf numFmtId="0" fontId="74" fillId="2" borderId="30" xfId="0" applyFont="1" applyFill="1" applyBorder="1" applyAlignment="1" applyProtection="1">
      <alignment horizontal="left" vertical="center"/>
      <protection locked="0"/>
    </xf>
    <xf numFmtId="0" fontId="9" fillId="2" borderId="105" xfId="0" applyFont="1" applyFill="1" applyBorder="1" applyAlignment="1" applyProtection="1">
      <alignment horizontal="left" vertical="center" wrapText="1"/>
      <protection locked="0"/>
    </xf>
    <xf numFmtId="0" fontId="121" fillId="2" borderId="105" xfId="0" applyFont="1" applyFill="1" applyBorder="1" applyAlignment="1" applyProtection="1">
      <alignment horizontal="left" vertical="center" wrapText="1"/>
      <protection locked="0"/>
    </xf>
    <xf numFmtId="0" fontId="8" fillId="0" borderId="206" xfId="0" applyNumberFormat="1" applyFont="1" applyFill="1" applyBorder="1" applyAlignment="1" applyProtection="1">
      <alignment vertical="center"/>
      <protection locked="0"/>
    </xf>
    <xf numFmtId="2" fontId="10" fillId="0" borderId="83" xfId="1" applyNumberFormat="1" applyFont="1" applyFill="1" applyBorder="1" applyAlignment="1" applyProtection="1">
      <alignment horizontal="center" vertical="center"/>
      <protection locked="0"/>
    </xf>
    <xf numFmtId="0" fontId="22" fillId="0" borderId="83" xfId="0" applyNumberFormat="1" applyFont="1" applyFill="1" applyBorder="1" applyAlignment="1" applyProtection="1">
      <alignment horizontal="center" vertical="center"/>
      <protection locked="0"/>
    </xf>
    <xf numFmtId="0" fontId="87" fillId="0" borderId="83" xfId="0" applyFont="1" applyBorder="1" applyAlignment="1" applyProtection="1">
      <alignment horizontal="center" vertical="center" textRotation="90" wrapText="1"/>
      <protection locked="0"/>
    </xf>
    <xf numFmtId="0" fontId="60" fillId="0" borderId="83" xfId="0" applyFont="1" applyFill="1" applyBorder="1" applyAlignment="1" applyProtection="1">
      <alignment horizontal="center" vertical="center" wrapText="1"/>
      <protection locked="0"/>
    </xf>
    <xf numFmtId="0" fontId="121" fillId="2" borderId="44" xfId="0" applyFont="1" applyFill="1" applyBorder="1" applyAlignment="1" applyProtection="1">
      <alignment horizontal="left" vertical="center" wrapText="1"/>
      <protection locked="0"/>
    </xf>
    <xf numFmtId="0" fontId="109" fillId="12" borderId="174" xfId="0" applyNumberFormat="1" applyFont="1" applyFill="1" applyBorder="1" applyAlignment="1" applyProtection="1">
      <alignment vertical="center"/>
      <protection locked="0"/>
    </xf>
    <xf numFmtId="1" fontId="109" fillId="12" borderId="86" xfId="0" applyNumberFormat="1" applyFont="1" applyFill="1" applyBorder="1" applyAlignment="1" applyProtection="1">
      <alignment horizontal="center" vertical="center" wrapText="1"/>
      <protection locked="0"/>
    </xf>
    <xf numFmtId="0" fontId="110" fillId="0" borderId="31" xfId="0" applyNumberFormat="1" applyFont="1" applyFill="1" applyBorder="1" applyAlignment="1" applyProtection="1">
      <alignment vertical="center"/>
      <protection locked="0"/>
    </xf>
    <xf numFmtId="0" fontId="109" fillId="0" borderId="106" xfId="0" applyFont="1" applyFill="1" applyBorder="1" applyAlignment="1" applyProtection="1">
      <alignment horizontal="center" vertical="center" wrapText="1"/>
      <protection locked="0"/>
    </xf>
    <xf numFmtId="0" fontId="110" fillId="3" borderId="31" xfId="0" applyNumberFormat="1" applyFont="1" applyFill="1" applyBorder="1" applyAlignment="1" applyProtection="1">
      <alignment vertical="center"/>
      <protection locked="0"/>
    </xf>
    <xf numFmtId="0" fontId="110" fillId="3" borderId="30" xfId="0" applyNumberFormat="1" applyFont="1" applyFill="1" applyBorder="1" applyAlignment="1" applyProtection="1">
      <alignment vertical="center"/>
      <protection locked="0"/>
    </xf>
    <xf numFmtId="0" fontId="110" fillId="3" borderId="46" xfId="0" applyNumberFormat="1" applyFont="1" applyFill="1" applyBorder="1" applyAlignment="1" applyProtection="1">
      <alignment vertical="center"/>
      <protection locked="0"/>
    </xf>
    <xf numFmtId="0" fontId="109" fillId="0" borderId="47" xfId="0" applyFont="1" applyFill="1" applyBorder="1" applyAlignment="1" applyProtection="1">
      <alignment horizontal="center" vertical="center" wrapText="1"/>
      <protection locked="0"/>
    </xf>
    <xf numFmtId="0" fontId="42" fillId="3" borderId="201" xfId="0" applyNumberFormat="1" applyFont="1" applyFill="1" applyBorder="1" applyAlignment="1" applyProtection="1">
      <alignment vertical="center"/>
      <protection locked="0"/>
    </xf>
    <xf numFmtId="2" fontId="2" fillId="3" borderId="115" xfId="1" applyNumberFormat="1" applyFont="1" applyFill="1" applyBorder="1" applyAlignment="1" applyProtection="1">
      <alignment horizontal="center" vertical="center"/>
      <protection locked="0"/>
    </xf>
    <xf numFmtId="0" fontId="109" fillId="12" borderId="157" xfId="0" applyNumberFormat="1" applyFont="1" applyFill="1" applyBorder="1" applyAlignment="1" applyProtection="1">
      <alignment vertical="center"/>
      <protection locked="0"/>
    </xf>
    <xf numFmtId="1" fontId="109" fillId="12" borderId="79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74" xfId="0" applyNumberFormat="1" applyFont="1" applyFill="1" applyBorder="1" applyAlignment="1" applyProtection="1">
      <alignment vertical="center"/>
      <protection locked="0"/>
    </xf>
    <xf numFmtId="1" fontId="109" fillId="3" borderId="86" xfId="0" applyNumberFormat="1" applyFont="1" applyFill="1" applyBorder="1" applyAlignment="1" applyProtection="1">
      <alignment horizontal="center" vertical="center" wrapText="1"/>
      <protection locked="0"/>
    </xf>
    <xf numFmtId="0" fontId="110" fillId="3" borderId="207" xfId="0" applyNumberFormat="1" applyFont="1" applyFill="1" applyBorder="1" applyAlignment="1" applyProtection="1">
      <alignment vertical="center"/>
      <protection locked="0"/>
    </xf>
    <xf numFmtId="0" fontId="109" fillId="0" borderId="83" xfId="0" applyFont="1" applyFill="1" applyBorder="1" applyAlignment="1" applyProtection="1">
      <alignment horizontal="center" vertical="center" wrapText="1"/>
      <protection locked="0"/>
    </xf>
    <xf numFmtId="2" fontId="2" fillId="3" borderId="92" xfId="1" applyNumberFormat="1" applyFont="1" applyFill="1" applyBorder="1" applyAlignment="1" applyProtection="1">
      <alignment horizontal="center" vertical="center"/>
      <protection locked="0"/>
    </xf>
    <xf numFmtId="0" fontId="3" fillId="3" borderId="25" xfId="0" applyNumberFormat="1" applyFont="1" applyFill="1" applyBorder="1" applyAlignment="1" applyProtection="1">
      <protection locked="0"/>
    </xf>
    <xf numFmtId="0" fontId="3" fillId="3" borderId="26" xfId="0" applyFont="1" applyFill="1" applyBorder="1" applyAlignment="1" applyProtection="1">
      <alignment horizontal="center"/>
      <protection locked="0"/>
    </xf>
    <xf numFmtId="0" fontId="44" fillId="3" borderId="26" xfId="0" applyFont="1" applyFill="1" applyBorder="1" applyAlignment="1" applyProtection="1">
      <alignment horizontal="center"/>
      <protection locked="0"/>
    </xf>
    <xf numFmtId="0" fontId="44" fillId="3" borderId="26" xfId="0" applyFont="1" applyFill="1" applyBorder="1" applyProtection="1">
      <protection locked="0"/>
    </xf>
    <xf numFmtId="0" fontId="73" fillId="3" borderId="202" xfId="0" applyFont="1" applyFill="1" applyBorder="1" applyAlignment="1" applyProtection="1">
      <alignment horizontal="left" vertical="center"/>
      <protection locked="0"/>
    </xf>
    <xf numFmtId="0" fontId="29" fillId="3" borderId="91" xfId="0" applyFont="1" applyFill="1" applyBorder="1" applyAlignment="1" applyProtection="1">
      <alignment horizontal="left" vertical="center"/>
      <protection locked="0"/>
    </xf>
    <xf numFmtId="0" fontId="27" fillId="3" borderId="91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vertical="center" wrapText="1"/>
      <protection locked="0"/>
    </xf>
    <xf numFmtId="0" fontId="42" fillId="3" borderId="150" xfId="0" applyFont="1" applyFill="1" applyBorder="1" applyAlignment="1" applyProtection="1">
      <alignment horizontal="left" vertical="center"/>
      <protection locked="0"/>
    </xf>
    <xf numFmtId="0" fontId="3" fillId="3" borderId="146" xfId="0" applyFont="1" applyFill="1" applyBorder="1" applyAlignment="1" applyProtection="1">
      <alignment horizontal="center" vertical="center"/>
      <protection locked="0"/>
    </xf>
    <xf numFmtId="2" fontId="7" fillId="19" borderId="0" xfId="1" applyNumberFormat="1" applyFont="1" applyFill="1" applyBorder="1" applyAlignment="1" applyProtection="1">
      <alignment horizontal="center" vertical="center"/>
      <protection locked="0"/>
    </xf>
    <xf numFmtId="0" fontId="109" fillId="12" borderId="152" xfId="0" applyNumberFormat="1" applyFont="1" applyFill="1" applyBorder="1" applyAlignment="1" applyProtection="1">
      <alignment vertical="center"/>
      <protection locked="0"/>
    </xf>
    <xf numFmtId="1" fontId="109" fillId="12" borderId="155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57" xfId="0" applyNumberFormat="1" applyFont="1" applyFill="1" applyBorder="1" applyAlignment="1" applyProtection="1">
      <alignment vertical="center"/>
      <protection locked="0"/>
    </xf>
    <xf numFmtId="1" fontId="109" fillId="3" borderId="79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58" xfId="0" applyNumberFormat="1" applyFont="1" applyFill="1" applyBorder="1" applyAlignment="1" applyProtection="1">
      <alignment vertical="center"/>
      <protection locked="0"/>
    </xf>
    <xf numFmtId="0" fontId="109" fillId="3" borderId="159" xfId="0" applyNumberFormat="1" applyFont="1" applyFill="1" applyBorder="1" applyAlignment="1" applyProtection="1">
      <alignment vertical="center"/>
      <protection locked="0"/>
    </xf>
    <xf numFmtId="0" fontId="109" fillId="12" borderId="160" xfId="0" applyNumberFormat="1" applyFont="1" applyFill="1" applyBorder="1" applyAlignment="1" applyProtection="1">
      <alignment vertical="center"/>
      <protection locked="0"/>
    </xf>
    <xf numFmtId="1" fontId="109" fillId="12" borderId="129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162" xfId="0" applyNumberFormat="1" applyFont="1" applyFill="1" applyBorder="1" applyAlignment="1" applyProtection="1">
      <alignment vertical="center"/>
      <protection locked="0"/>
    </xf>
    <xf numFmtId="1" fontId="109" fillId="12" borderId="131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164" xfId="0" applyNumberFormat="1" applyFont="1" applyFill="1" applyBorder="1" applyAlignment="1" applyProtection="1">
      <alignment vertical="center"/>
      <protection locked="0"/>
    </xf>
    <xf numFmtId="1" fontId="109" fillId="12" borderId="136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166" xfId="0" applyNumberFormat="1" applyFont="1" applyFill="1" applyBorder="1" applyAlignment="1" applyProtection="1">
      <alignment vertical="center"/>
      <protection locked="0"/>
    </xf>
    <xf numFmtId="1" fontId="109" fillId="12" borderId="130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168" xfId="0" applyNumberFormat="1" applyFont="1" applyFill="1" applyBorder="1" applyAlignment="1" applyProtection="1">
      <alignment vertical="center"/>
      <protection locked="0"/>
    </xf>
    <xf numFmtId="1" fontId="109" fillId="12" borderId="170" xfId="0" applyNumberFormat="1" applyFont="1" applyFill="1" applyBorder="1" applyAlignment="1" applyProtection="1">
      <alignment horizontal="center" vertical="center" wrapText="1"/>
      <protection locked="0"/>
    </xf>
    <xf numFmtId="0" fontId="152" fillId="20" borderId="150" xfId="0" applyNumberFormat="1" applyFont="1" applyFill="1" applyBorder="1" applyAlignment="1" applyProtection="1">
      <alignment horizontal="left" vertical="center"/>
      <protection locked="0"/>
    </xf>
    <xf numFmtId="0" fontId="28" fillId="20" borderId="146" xfId="0" applyNumberFormat="1" applyFont="1" applyFill="1" applyBorder="1" applyAlignment="1" applyProtection="1">
      <alignment horizontal="left" vertical="center"/>
      <protection locked="0"/>
    </xf>
    <xf numFmtId="0" fontId="0" fillId="20" borderId="146" xfId="0" applyNumberFormat="1" applyFont="1" applyFill="1" applyBorder="1" applyAlignment="1" applyProtection="1">
      <alignment horizontal="left" vertical="center" wrapText="1"/>
      <protection locked="0"/>
    </xf>
    <xf numFmtId="0" fontId="16" fillId="20" borderId="146" xfId="0" applyNumberFormat="1" applyFont="1" applyFill="1" applyBorder="1" applyAlignment="1" applyProtection="1">
      <alignment horizontal="left" vertical="center" wrapText="1"/>
      <protection locked="0"/>
    </xf>
    <xf numFmtId="0" fontId="109" fillId="12" borderId="158" xfId="0" applyNumberFormat="1" applyFont="1" applyFill="1" applyBorder="1" applyAlignment="1" applyProtection="1">
      <alignment vertical="center"/>
      <protection locked="0"/>
    </xf>
    <xf numFmtId="1" fontId="109" fillId="12" borderId="127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73" xfId="0" applyNumberFormat="1" applyFont="1" applyFill="1" applyBorder="1" applyAlignment="1" applyProtection="1">
      <alignment vertical="center"/>
      <protection locked="0"/>
    </xf>
    <xf numFmtId="1" fontId="109" fillId="3" borderId="145" xfId="0" applyNumberFormat="1" applyFont="1" applyFill="1" applyBorder="1" applyAlignment="1" applyProtection="1">
      <alignment horizontal="center" vertical="center" wrapText="1"/>
      <protection locked="0"/>
    </xf>
    <xf numFmtId="0" fontId="110" fillId="3" borderId="175" xfId="0" applyNumberFormat="1" applyFont="1" applyFill="1" applyBorder="1" applyAlignment="1" applyProtection="1">
      <alignment vertical="center"/>
      <protection locked="0"/>
    </xf>
    <xf numFmtId="0" fontId="109" fillId="12" borderId="42" xfId="0" applyNumberFormat="1" applyFont="1" applyFill="1" applyBorder="1" applyAlignment="1" applyProtection="1">
      <alignment vertical="center"/>
      <protection locked="0"/>
    </xf>
    <xf numFmtId="1" fontId="109" fillId="12" borderId="178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180" xfId="0" applyNumberFormat="1" applyFont="1" applyFill="1" applyBorder="1" applyAlignment="1" applyProtection="1">
      <alignment vertical="center"/>
      <protection locked="0"/>
    </xf>
    <xf numFmtId="1" fontId="109" fillId="12" borderId="181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25" xfId="0" applyNumberFormat="1" applyFont="1" applyFill="1" applyBorder="1" applyAlignment="1" applyProtection="1">
      <alignment vertical="center"/>
      <protection locked="0"/>
    </xf>
    <xf numFmtId="1" fontId="109" fillId="3" borderId="179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36" xfId="0" applyNumberFormat="1" applyFont="1" applyFill="1" applyBorder="1" applyAlignment="1" applyProtection="1">
      <alignment vertical="center"/>
      <protection locked="0"/>
    </xf>
    <xf numFmtId="1" fontId="109" fillId="3" borderId="40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36" xfId="0" applyNumberFormat="1" applyFont="1" applyFill="1" applyBorder="1" applyAlignment="1" applyProtection="1">
      <alignment vertical="center"/>
      <protection locked="0"/>
    </xf>
    <xf numFmtId="1" fontId="109" fillId="12" borderId="40" xfId="0" applyNumberFormat="1" applyFont="1" applyFill="1" applyBorder="1" applyAlignment="1" applyProtection="1">
      <alignment horizontal="center" vertical="center" wrapText="1"/>
      <protection locked="0"/>
    </xf>
    <xf numFmtId="2" fontId="7" fillId="3" borderId="92" xfId="1" applyNumberFormat="1" applyFont="1" applyFill="1" applyBorder="1" applyAlignment="1" applyProtection="1">
      <alignment horizontal="center" vertical="center"/>
      <protection locked="0"/>
    </xf>
    <xf numFmtId="2" fontId="7" fillId="3" borderId="115" xfId="1" applyNumberFormat="1" applyFont="1" applyFill="1" applyBorder="1" applyAlignment="1" applyProtection="1">
      <alignment horizontal="center" vertical="center"/>
      <protection locked="0"/>
    </xf>
    <xf numFmtId="2" fontId="11" fillId="3" borderId="115" xfId="1" applyNumberFormat="1" applyFont="1" applyFill="1" applyBorder="1" applyAlignment="1" applyProtection="1">
      <alignment horizontal="center" vertical="center"/>
      <protection locked="0"/>
    </xf>
    <xf numFmtId="0" fontId="132" fillId="3" borderId="25" xfId="0" applyNumberFormat="1" applyFont="1" applyFill="1" applyBorder="1" applyAlignment="1" applyProtection="1">
      <alignment vertical="center"/>
      <protection locked="0"/>
    </xf>
    <xf numFmtId="0" fontId="36" fillId="3" borderId="26" xfId="0" applyNumberFormat="1" applyFont="1" applyFill="1" applyBorder="1" applyAlignment="1" applyProtection="1">
      <alignment horizontal="center" vertical="center"/>
      <protection locked="0"/>
    </xf>
    <xf numFmtId="0" fontId="16" fillId="3" borderId="26" xfId="0" applyFont="1" applyFill="1" applyBorder="1" applyAlignment="1" applyProtection="1">
      <alignment horizontal="center" vertical="center" textRotation="90"/>
      <protection locked="0"/>
    </xf>
    <xf numFmtId="0" fontId="71" fillId="3" borderId="26" xfId="0" applyFont="1" applyFill="1" applyBorder="1" applyAlignment="1" applyProtection="1">
      <alignment horizontal="center" vertical="center" wrapText="1"/>
      <protection locked="0"/>
    </xf>
    <xf numFmtId="0" fontId="3" fillId="3" borderId="0" xfId="0" applyNumberFormat="1" applyFont="1" applyFill="1" applyBorder="1" applyAlignment="1" applyProtection="1"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0" fontId="44" fillId="3" borderId="0" xfId="0" applyFont="1" applyFill="1" applyBorder="1" applyAlignment="1" applyProtection="1">
      <alignment horizontal="center"/>
      <protection locked="0"/>
    </xf>
    <xf numFmtId="0" fontId="54" fillId="3" borderId="0" xfId="0" applyFont="1" applyFill="1" applyBorder="1" applyProtection="1"/>
    <xf numFmtId="0" fontId="8" fillId="9" borderId="20" xfId="0" applyFont="1" applyFill="1" applyBorder="1" applyAlignment="1" applyProtection="1">
      <alignment horizontal="left" vertical="center"/>
    </xf>
    <xf numFmtId="0" fontId="0" fillId="9" borderId="20" xfId="0" applyFill="1" applyBorder="1" applyAlignment="1" applyProtection="1">
      <alignment horizontal="left" vertical="center" wrapText="1"/>
    </xf>
    <xf numFmtId="0" fontId="119" fillId="9" borderId="20" xfId="0" applyFont="1" applyFill="1" applyBorder="1" applyAlignment="1" applyProtection="1">
      <alignment horizontal="left" vertical="center"/>
    </xf>
    <xf numFmtId="0" fontId="2" fillId="9" borderId="20" xfId="0" applyFont="1" applyFill="1" applyBorder="1" applyAlignment="1" applyProtection="1">
      <alignment horizontal="left" vertical="center"/>
    </xf>
    <xf numFmtId="2" fontId="7" fillId="19" borderId="20" xfId="1" applyNumberFormat="1" applyFont="1" applyFill="1" applyBorder="1" applyAlignment="1" applyProtection="1">
      <alignment horizontal="center" vertical="center"/>
    </xf>
    <xf numFmtId="0" fontId="7" fillId="19" borderId="20" xfId="0" applyFont="1" applyFill="1" applyBorder="1" applyAlignment="1" applyProtection="1">
      <alignment horizontal="center" vertical="center"/>
    </xf>
    <xf numFmtId="0" fontId="11" fillId="19" borderId="20" xfId="0" applyFont="1" applyFill="1" applyBorder="1" applyAlignment="1" applyProtection="1">
      <alignment horizontal="center" vertical="center"/>
    </xf>
    <xf numFmtId="2" fontId="11" fillId="19" borderId="20" xfId="1" applyNumberFormat="1" applyFont="1" applyFill="1" applyBorder="1" applyAlignment="1" applyProtection="1">
      <alignment horizontal="center" vertical="center"/>
    </xf>
    <xf numFmtId="0" fontId="47" fillId="19" borderId="28" xfId="0" applyNumberFormat="1" applyFont="1" applyFill="1" applyBorder="1" applyAlignment="1" applyProtection="1">
      <alignment horizontal="center"/>
    </xf>
    <xf numFmtId="0" fontId="47" fillId="19" borderId="20" xfId="0" applyNumberFormat="1" applyFont="1" applyFill="1" applyBorder="1" applyAlignment="1" applyProtection="1">
      <alignment horizontal="center"/>
    </xf>
    <xf numFmtId="0" fontId="4" fillId="19" borderId="58" xfId="0" applyNumberFormat="1" applyFont="1" applyFill="1" applyBorder="1" applyAlignment="1" applyProtection="1">
      <alignment horizontal="center"/>
    </xf>
    <xf numFmtId="43" fontId="35" fillId="19" borderId="28" xfId="0" applyNumberFormat="1" applyFont="1" applyFill="1" applyBorder="1" applyAlignment="1" applyProtection="1">
      <alignment horizontal="right" vertical="center"/>
    </xf>
    <xf numFmtId="43" fontId="35" fillId="19" borderId="20" xfId="0" applyNumberFormat="1" applyFont="1" applyFill="1" applyBorder="1" applyAlignment="1" applyProtection="1">
      <alignment horizontal="right" vertical="center"/>
    </xf>
    <xf numFmtId="43" fontId="35" fillId="19" borderId="58" xfId="0" applyNumberFormat="1" applyFont="1" applyFill="1" applyBorder="1" applyAlignment="1" applyProtection="1">
      <alignment horizontal="right" vertical="center"/>
    </xf>
    <xf numFmtId="43" fontId="26" fillId="19" borderId="28" xfId="0" applyNumberFormat="1" applyFont="1" applyFill="1" applyBorder="1" applyAlignment="1" applyProtection="1">
      <alignment horizontal="right" vertical="center"/>
    </xf>
    <xf numFmtId="43" fontId="26" fillId="19" borderId="20" xfId="0" applyNumberFormat="1" applyFont="1" applyFill="1" applyBorder="1" applyAlignment="1" applyProtection="1">
      <alignment horizontal="right" vertical="center"/>
    </xf>
    <xf numFmtId="43" fontId="26" fillId="19" borderId="58" xfId="0" applyNumberFormat="1" applyFont="1" applyFill="1" applyBorder="1" applyAlignment="1" applyProtection="1">
      <alignment horizontal="right" vertical="center"/>
    </xf>
    <xf numFmtId="0" fontId="73" fillId="3" borderId="111" xfId="0" applyFont="1" applyFill="1" applyBorder="1" applyAlignment="1" applyProtection="1">
      <alignment horizontal="left" vertical="center"/>
      <protection locked="0"/>
    </xf>
    <xf numFmtId="0" fontId="176" fillId="12" borderId="93" xfId="0" applyNumberFormat="1" applyFont="1" applyFill="1" applyBorder="1" applyAlignment="1" applyProtection="1">
      <alignment vertical="center"/>
      <protection locked="0"/>
    </xf>
    <xf numFmtId="1" fontId="176" fillId="12" borderId="96" xfId="0" applyNumberFormat="1" applyFont="1" applyFill="1" applyBorder="1" applyAlignment="1" applyProtection="1">
      <alignment horizontal="center" vertical="center" wrapText="1"/>
      <protection locked="0"/>
    </xf>
    <xf numFmtId="0" fontId="171" fillId="12" borderId="93" xfId="0" applyNumberFormat="1" applyFont="1" applyFill="1" applyBorder="1" applyAlignment="1" applyProtection="1">
      <alignment vertical="center"/>
      <protection locked="0"/>
    </xf>
    <xf numFmtId="1" fontId="171" fillId="12" borderId="96" xfId="0" applyNumberFormat="1" applyFont="1" applyFill="1" applyBorder="1" applyAlignment="1" applyProtection="1">
      <alignment horizontal="center" vertical="center" wrapText="1"/>
      <protection locked="0"/>
    </xf>
    <xf numFmtId="1" fontId="171" fillId="12" borderId="99" xfId="0" applyNumberFormat="1" applyFont="1" applyFill="1" applyBorder="1" applyAlignment="1" applyProtection="1">
      <alignment horizontal="center" vertical="center" wrapText="1"/>
      <protection locked="0"/>
    </xf>
    <xf numFmtId="0" fontId="176" fillId="20" borderId="93" xfId="0" applyNumberFormat="1" applyFont="1" applyFill="1" applyBorder="1" applyAlignment="1" applyProtection="1">
      <alignment vertical="center"/>
      <protection locked="0"/>
    </xf>
    <xf numFmtId="1" fontId="176" fillId="20" borderId="99" xfId="0" applyNumberFormat="1" applyFont="1" applyFill="1" applyBorder="1" applyAlignment="1" applyProtection="1">
      <alignment horizontal="center" vertical="center" wrapText="1"/>
      <protection locked="0"/>
    </xf>
    <xf numFmtId="0" fontId="171" fillId="20" borderId="93" xfId="0" applyNumberFormat="1" applyFont="1" applyFill="1" applyBorder="1" applyAlignment="1" applyProtection="1">
      <alignment vertical="center"/>
      <protection locked="0"/>
    </xf>
    <xf numFmtId="1" fontId="171" fillId="20" borderId="99" xfId="0" applyNumberFormat="1" applyFont="1" applyFill="1" applyBorder="1" applyAlignment="1" applyProtection="1">
      <alignment horizontal="center" vertical="center" wrapText="1"/>
      <protection locked="0"/>
    </xf>
    <xf numFmtId="1" fontId="176" fillId="12" borderId="99" xfId="0" applyNumberFormat="1" applyFont="1" applyFill="1" applyBorder="1" applyAlignment="1" applyProtection="1">
      <alignment horizontal="center" vertical="center" wrapText="1"/>
      <protection locked="0"/>
    </xf>
    <xf numFmtId="1" fontId="176" fillId="20" borderId="119" xfId="0" applyNumberFormat="1" applyFont="1" applyFill="1" applyBorder="1" applyAlignment="1" applyProtection="1">
      <alignment horizontal="center" vertical="center" wrapText="1"/>
      <protection locked="0"/>
    </xf>
    <xf numFmtId="1" fontId="171" fillId="20" borderId="119" xfId="0" applyNumberFormat="1" applyFont="1" applyFill="1" applyBorder="1" applyAlignment="1" applyProtection="1">
      <alignment horizontal="center" vertical="center" wrapText="1"/>
      <protection locked="0"/>
    </xf>
    <xf numFmtId="0" fontId="171" fillId="20" borderId="100" xfId="0" applyNumberFormat="1" applyFont="1" applyFill="1" applyBorder="1" applyAlignment="1" applyProtection="1">
      <alignment vertical="center"/>
      <protection locked="0"/>
    </xf>
    <xf numFmtId="1" fontId="171" fillId="20" borderId="96" xfId="0" applyNumberFormat="1" applyFont="1" applyFill="1" applyBorder="1" applyAlignment="1" applyProtection="1">
      <alignment horizontal="center" vertical="center" wrapText="1"/>
      <protection locked="0"/>
    </xf>
    <xf numFmtId="0" fontId="144" fillId="20" borderId="104" xfId="0" applyNumberFormat="1" applyFont="1" applyFill="1" applyBorder="1" applyAlignment="1" applyProtection="1">
      <alignment horizontal="left" vertical="center"/>
      <protection locked="0"/>
    </xf>
    <xf numFmtId="0" fontId="9" fillId="20" borderId="105" xfId="0" applyNumberFormat="1" applyFont="1" applyFill="1" applyBorder="1" applyAlignment="1" applyProtection="1">
      <alignment horizontal="left" vertical="center" wrapText="1"/>
      <protection locked="0"/>
    </xf>
    <xf numFmtId="0" fontId="110" fillId="20" borderId="104" xfId="0" applyNumberFormat="1" applyFont="1" applyFill="1" applyBorder="1" applyAlignment="1" applyProtection="1">
      <alignment vertical="center"/>
      <protection locked="0"/>
    </xf>
    <xf numFmtId="0" fontId="23" fillId="0" borderId="106" xfId="0" applyNumberFormat="1" applyFont="1" applyFill="1" applyBorder="1" applyAlignment="1" applyProtection="1">
      <alignment horizontal="center" vertical="center" wrapText="1"/>
      <protection locked="0"/>
    </xf>
    <xf numFmtId="0" fontId="110" fillId="20" borderId="107" xfId="0" applyNumberFormat="1" applyFont="1" applyFill="1" applyBorder="1" applyAlignment="1" applyProtection="1">
      <alignment vertical="center"/>
      <protection locked="0"/>
    </xf>
    <xf numFmtId="0" fontId="23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16" fillId="20" borderId="110" xfId="0" applyNumberFormat="1" applyFont="1" applyFill="1" applyBorder="1" applyAlignment="1" applyProtection="1">
      <alignment horizontal="left" vertical="center"/>
      <protection locked="0"/>
    </xf>
    <xf numFmtId="0" fontId="16" fillId="20" borderId="0" xfId="0" applyNumberFormat="1" applyFont="1" applyFill="1" applyBorder="1" applyAlignment="1" applyProtection="1">
      <alignment horizontal="left" vertical="center"/>
      <protection locked="0"/>
    </xf>
    <xf numFmtId="2" fontId="16" fillId="20" borderId="0" xfId="0" applyNumberFormat="1" applyFont="1" applyFill="1" applyBorder="1" applyAlignment="1" applyProtection="1">
      <alignment horizontal="center" vertical="center"/>
      <protection locked="0"/>
    </xf>
    <xf numFmtId="0" fontId="26" fillId="20" borderId="0" xfId="0" applyNumberFormat="1" applyFont="1" applyFill="1" applyBorder="1" applyAlignment="1" applyProtection="1">
      <alignment horizontal="center" vertical="center"/>
      <protection locked="0"/>
    </xf>
    <xf numFmtId="0" fontId="26" fillId="19" borderId="0" xfId="0" applyNumberFormat="1" applyFont="1" applyFill="1" applyBorder="1" applyAlignment="1" applyProtection="1">
      <alignment horizontal="center" vertical="center"/>
      <protection locked="0"/>
    </xf>
    <xf numFmtId="0" fontId="35" fillId="19" borderId="0" xfId="0" applyNumberFormat="1" applyFont="1" applyFill="1" applyBorder="1" applyAlignment="1" applyProtection="1">
      <alignment horizontal="center" vertical="center"/>
      <protection locked="0"/>
    </xf>
    <xf numFmtId="0" fontId="26" fillId="19" borderId="92" xfId="0" applyNumberFormat="1" applyFont="1" applyFill="1" applyBorder="1" applyAlignment="1" applyProtection="1">
      <alignment horizontal="center" vertical="center"/>
      <protection locked="0"/>
    </xf>
    <xf numFmtId="0" fontId="35" fillId="19" borderId="92" xfId="0" applyNumberFormat="1" applyFont="1" applyFill="1" applyBorder="1" applyAlignment="1" applyProtection="1">
      <alignment horizontal="center" vertical="center"/>
      <protection locked="0"/>
    </xf>
    <xf numFmtId="0" fontId="150" fillId="20" borderId="111" xfId="0" applyNumberFormat="1" applyFont="1" applyFill="1" applyBorder="1" applyAlignment="1" applyProtection="1">
      <alignment horizontal="left" vertical="center"/>
      <protection locked="0"/>
    </xf>
    <xf numFmtId="0" fontId="28" fillId="20" borderId="92" xfId="0" applyNumberFormat="1" applyFont="1" applyFill="1" applyBorder="1" applyAlignment="1" applyProtection="1">
      <alignment horizontal="left" vertical="center"/>
      <protection locked="0"/>
    </xf>
    <xf numFmtId="0" fontId="0" fillId="20" borderId="92" xfId="0" applyNumberFormat="1" applyFont="1" applyFill="1" applyBorder="1" applyAlignment="1" applyProtection="1">
      <alignment horizontal="left" vertical="center" wrapText="1"/>
      <protection locked="0"/>
    </xf>
    <xf numFmtId="0" fontId="16" fillId="20" borderId="92" xfId="0" applyNumberFormat="1" applyFont="1" applyFill="1" applyBorder="1" applyAlignment="1" applyProtection="1">
      <alignment horizontal="left" vertical="center" wrapText="1"/>
      <protection locked="0"/>
    </xf>
    <xf numFmtId="0" fontId="110" fillId="12" borderId="93" xfId="0" applyNumberFormat="1" applyFont="1" applyFill="1" applyBorder="1" applyAlignment="1" applyProtection="1">
      <alignment vertical="center"/>
      <protection locked="0"/>
    </xf>
    <xf numFmtId="0" fontId="110" fillId="20" borderId="93" xfId="0" applyNumberFormat="1" applyFont="1" applyFill="1" applyBorder="1" applyAlignment="1" applyProtection="1">
      <alignment vertical="center"/>
      <protection locked="0"/>
    </xf>
    <xf numFmtId="0" fontId="111" fillId="20" borderId="112" xfId="0" applyNumberFormat="1" applyFont="1" applyFill="1" applyBorder="1" applyAlignment="1" applyProtection="1">
      <alignment vertical="center"/>
      <protection locked="0"/>
    </xf>
    <xf numFmtId="0" fontId="171" fillId="20" borderId="116" xfId="0" applyNumberFormat="1" applyFont="1" applyFill="1" applyBorder="1" applyAlignment="1" applyProtection="1">
      <alignment horizontal="center" vertical="center" wrapText="1"/>
      <protection locked="0"/>
    </xf>
    <xf numFmtId="1" fontId="171" fillId="20" borderId="113" xfId="0" applyNumberFormat="1" applyFont="1" applyFill="1" applyBorder="1" applyAlignment="1" applyProtection="1">
      <alignment horizontal="center" vertical="center" wrapText="1"/>
      <protection locked="0"/>
    </xf>
    <xf numFmtId="0" fontId="171" fillId="20" borderId="119" xfId="0" applyNumberFormat="1" applyFont="1" applyFill="1" applyBorder="1" applyAlignment="1" applyProtection="1">
      <alignment horizontal="center" vertical="center" wrapText="1"/>
      <protection locked="0"/>
    </xf>
    <xf numFmtId="0" fontId="150" fillId="20" borderId="114" xfId="0" applyNumberFormat="1" applyFont="1" applyFill="1" applyBorder="1" applyAlignment="1" applyProtection="1">
      <alignment horizontal="left" vertical="center"/>
      <protection locked="0"/>
    </xf>
    <xf numFmtId="0" fontId="111" fillId="20" borderId="115" xfId="0" applyNumberFormat="1" applyFont="1" applyFill="1" applyBorder="1" applyAlignment="1" applyProtection="1">
      <alignment horizontal="left" vertical="center" wrapText="1"/>
      <protection locked="0"/>
    </xf>
    <xf numFmtId="0" fontId="110" fillId="12" borderId="258" xfId="0" applyNumberFormat="1" applyFont="1" applyFill="1" applyBorder="1" applyAlignment="1" applyProtection="1">
      <alignment vertical="center"/>
      <protection locked="0"/>
    </xf>
    <xf numFmtId="1" fontId="176" fillId="12" borderId="260" xfId="0" applyNumberFormat="1" applyFont="1" applyFill="1" applyBorder="1" applyAlignment="1" applyProtection="1">
      <alignment horizontal="center" vertical="center" wrapText="1"/>
      <protection locked="0"/>
    </xf>
    <xf numFmtId="0" fontId="171" fillId="12" borderId="230" xfId="0" applyNumberFormat="1" applyFont="1" applyFill="1" applyBorder="1" applyAlignment="1" applyProtection="1">
      <alignment vertical="center"/>
      <protection locked="0"/>
    </xf>
    <xf numFmtId="0" fontId="110" fillId="20" borderId="230" xfId="0" applyNumberFormat="1" applyFont="1" applyFill="1" applyBorder="1" applyAlignment="1" applyProtection="1">
      <alignment vertical="center"/>
      <protection locked="0"/>
    </xf>
    <xf numFmtId="0" fontId="171" fillId="20" borderId="230" xfId="0" applyNumberFormat="1" applyFont="1" applyFill="1" applyBorder="1" applyAlignment="1" applyProtection="1">
      <alignment vertical="center"/>
      <protection locked="0"/>
    </xf>
    <xf numFmtId="0" fontId="111" fillId="20" borderId="246" xfId="0" applyNumberFormat="1" applyFont="1" applyFill="1" applyBorder="1" applyAlignment="1" applyProtection="1">
      <alignment vertical="center"/>
      <protection locked="0"/>
    </xf>
    <xf numFmtId="0" fontId="171" fillId="20" borderId="231" xfId="0" applyNumberFormat="1" applyFont="1" applyFill="1" applyBorder="1" applyAlignment="1" applyProtection="1">
      <alignment vertical="center"/>
      <protection locked="0"/>
    </xf>
    <xf numFmtId="0" fontId="110" fillId="12" borderId="230" xfId="0" applyNumberFormat="1" applyFont="1" applyFill="1" applyBorder="1" applyAlignment="1" applyProtection="1">
      <alignment vertical="center"/>
      <protection locked="0"/>
    </xf>
    <xf numFmtId="0" fontId="176" fillId="20" borderId="230" xfId="0" applyNumberFormat="1" applyFont="1" applyFill="1" applyBorder="1" applyAlignment="1" applyProtection="1">
      <alignment vertical="center"/>
      <protection locked="0"/>
    </xf>
    <xf numFmtId="1" fontId="176" fillId="20" borderId="96" xfId="0" applyNumberFormat="1" applyFont="1" applyFill="1" applyBorder="1" applyAlignment="1" applyProtection="1">
      <alignment horizontal="center" vertical="center" wrapText="1"/>
      <protection locked="0"/>
    </xf>
    <xf numFmtId="0" fontId="176" fillId="12" borderId="230" xfId="0" applyNumberFormat="1" applyFont="1" applyFill="1" applyBorder="1" applyAlignment="1" applyProtection="1">
      <alignment vertical="center"/>
      <protection locked="0"/>
    </xf>
    <xf numFmtId="0" fontId="171" fillId="3" borderId="230" xfId="0" applyNumberFormat="1" applyFont="1" applyFill="1" applyBorder="1" applyAlignment="1" applyProtection="1">
      <alignment vertical="center"/>
      <protection locked="0"/>
    </xf>
    <xf numFmtId="1" fontId="171" fillId="3" borderId="99" xfId="0" applyNumberFormat="1" applyFont="1" applyFill="1" applyBorder="1" applyAlignment="1" applyProtection="1">
      <alignment horizontal="center" vertical="center" wrapText="1"/>
      <protection locked="0"/>
    </xf>
    <xf numFmtId="1" fontId="176" fillId="3" borderId="119" xfId="0" applyNumberFormat="1" applyFont="1" applyFill="1" applyBorder="1" applyAlignment="1" applyProtection="1">
      <alignment horizontal="center" vertical="center" wrapText="1"/>
      <protection locked="0"/>
    </xf>
    <xf numFmtId="0" fontId="144" fillId="20" borderId="261" xfId="0" applyNumberFormat="1" applyFont="1" applyFill="1" applyBorder="1" applyAlignment="1" applyProtection="1">
      <alignment horizontal="left" vertical="center"/>
      <protection locked="0"/>
    </xf>
    <xf numFmtId="0" fontId="112" fillId="20" borderId="105" xfId="0" applyNumberFormat="1" applyFont="1" applyFill="1" applyBorder="1" applyAlignment="1" applyProtection="1">
      <alignment horizontal="left" vertical="center" wrapText="1"/>
      <protection locked="0"/>
    </xf>
    <xf numFmtId="0" fontId="110" fillId="3" borderId="261" xfId="0" applyNumberFormat="1" applyFont="1" applyFill="1" applyBorder="1" applyAlignment="1" applyProtection="1">
      <alignment vertical="center"/>
      <protection locked="0"/>
    </xf>
    <xf numFmtId="0" fontId="110" fillId="3" borderId="262" xfId="0" applyNumberFormat="1" applyFont="1" applyFill="1" applyBorder="1" applyAlignment="1" applyProtection="1">
      <alignment vertical="center"/>
      <protection locked="0"/>
    </xf>
    <xf numFmtId="0" fontId="109" fillId="0" borderId="264" xfId="0" applyFont="1" applyFill="1" applyBorder="1" applyAlignment="1" applyProtection="1">
      <alignment horizontal="center" vertical="center" wrapText="1"/>
      <protection locked="0"/>
    </xf>
    <xf numFmtId="0" fontId="3" fillId="19" borderId="110" xfId="0" applyNumberFormat="1" applyFont="1" applyFill="1" applyBorder="1" applyAlignment="1" applyProtection="1">
      <alignment vertical="center"/>
      <protection locked="0"/>
    </xf>
    <xf numFmtId="0" fontId="3" fillId="19" borderId="0" xfId="0" applyNumberFormat="1" applyFont="1" applyFill="1" applyBorder="1" applyAlignment="1" applyProtection="1">
      <alignment vertical="center"/>
      <protection locked="0"/>
    </xf>
    <xf numFmtId="0" fontId="42" fillId="19" borderId="110" xfId="0" applyFont="1" applyFill="1" applyBorder="1" applyAlignment="1" applyProtection="1">
      <alignment horizontal="left" vertical="center"/>
      <protection locked="0"/>
    </xf>
    <xf numFmtId="0" fontId="42" fillId="19" borderId="0" xfId="0" applyFont="1" applyFill="1" applyBorder="1" applyAlignment="1" applyProtection="1">
      <alignment horizontal="left" vertical="center"/>
      <protection locked="0"/>
    </xf>
    <xf numFmtId="0" fontId="6" fillId="19" borderId="111" xfId="0" applyFont="1" applyFill="1" applyBorder="1" applyAlignment="1" applyProtection="1">
      <alignment vertical="center"/>
      <protection locked="0"/>
    </xf>
    <xf numFmtId="0" fontId="6" fillId="19" borderId="92" xfId="0" applyFont="1" applyFill="1" applyBorder="1" applyAlignment="1" applyProtection="1">
      <alignment vertical="center"/>
      <protection locked="0"/>
    </xf>
    <xf numFmtId="2" fontId="7" fillId="19" borderId="92" xfId="1" applyNumberFormat="1" applyFont="1" applyFill="1" applyBorder="1" applyAlignment="1" applyProtection="1">
      <alignment horizontal="center" vertical="center"/>
      <protection locked="0"/>
    </xf>
    <xf numFmtId="0" fontId="167" fillId="12" borderId="230" xfId="0" applyNumberFormat="1" applyFont="1" applyFill="1" applyBorder="1" applyAlignment="1" applyProtection="1">
      <alignment vertical="center"/>
      <protection locked="0"/>
    </xf>
    <xf numFmtId="0" fontId="167" fillId="20" borderId="230" xfId="0" applyNumberFormat="1" applyFont="1" applyFill="1" applyBorder="1" applyAlignment="1" applyProtection="1">
      <alignment vertical="center"/>
      <protection locked="0"/>
    </xf>
    <xf numFmtId="1" fontId="171" fillId="3" borderId="96" xfId="0" applyNumberFormat="1" applyFont="1" applyFill="1" applyBorder="1" applyAlignment="1" applyProtection="1">
      <alignment horizontal="center" vertical="center" wrapText="1"/>
      <protection locked="0"/>
    </xf>
    <xf numFmtId="1" fontId="109" fillId="3" borderId="106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264" xfId="0" applyFont="1" applyFill="1" applyBorder="1" applyAlignment="1" applyProtection="1">
      <alignment horizontal="center" vertical="center" wrapText="1"/>
      <protection locked="0"/>
    </xf>
    <xf numFmtId="0" fontId="167" fillId="12" borderId="93" xfId="0" applyNumberFormat="1" applyFont="1" applyFill="1" applyBorder="1" applyAlignment="1" applyProtection="1">
      <alignment vertical="center"/>
      <protection locked="0"/>
    </xf>
    <xf numFmtId="0" fontId="167" fillId="20" borderId="93" xfId="0" applyNumberFormat="1" applyFont="1" applyFill="1" applyBorder="1" applyAlignment="1" applyProtection="1">
      <alignment vertical="center"/>
      <protection locked="0"/>
    </xf>
    <xf numFmtId="0" fontId="176" fillId="3" borderId="93" xfId="0" applyNumberFormat="1" applyFont="1" applyFill="1" applyBorder="1" applyAlignment="1" applyProtection="1">
      <alignment vertical="center"/>
      <protection locked="0"/>
    </xf>
    <xf numFmtId="1" fontId="176" fillId="3" borderId="99" xfId="0" applyNumberFormat="1" applyFont="1" applyFill="1" applyBorder="1" applyAlignment="1" applyProtection="1">
      <alignment horizontal="center" vertical="center" wrapText="1"/>
      <protection locked="0"/>
    </xf>
    <xf numFmtId="0" fontId="171" fillId="3" borderId="93" xfId="0" applyNumberFormat="1" applyFont="1" applyFill="1" applyBorder="1" applyAlignment="1" applyProtection="1">
      <alignment vertical="center"/>
      <protection locked="0"/>
    </xf>
    <xf numFmtId="0" fontId="110" fillId="3" borderId="67" xfId="0" applyNumberFormat="1" applyFont="1" applyFill="1" applyBorder="1" applyAlignment="1" applyProtection="1">
      <alignment vertical="center"/>
      <protection locked="0"/>
    </xf>
    <xf numFmtId="0" fontId="109" fillId="3" borderId="106" xfId="0" applyFont="1" applyFill="1" applyBorder="1" applyAlignment="1" applyProtection="1">
      <alignment horizontal="center" vertical="center" wrapText="1"/>
      <protection locked="0"/>
    </xf>
    <xf numFmtId="0" fontId="16" fillId="3" borderId="110" xfId="0" applyNumberFormat="1" applyFont="1" applyFill="1" applyBorder="1" applyAlignment="1" applyProtection="1">
      <alignment vertical="center"/>
      <protection locked="0"/>
    </xf>
    <xf numFmtId="0" fontId="16" fillId="3" borderId="0" xfId="0" applyNumberFormat="1" applyFont="1" applyFill="1" applyBorder="1" applyAlignment="1" applyProtection="1">
      <alignment vertical="center"/>
      <protection locked="0"/>
    </xf>
    <xf numFmtId="2" fontId="16" fillId="3" borderId="0" xfId="1" applyNumberFormat="1" applyFont="1" applyFill="1" applyBorder="1" applyAlignment="1" applyProtection="1">
      <alignment horizontal="center" vertical="center"/>
      <protection locked="0"/>
    </xf>
    <xf numFmtId="0" fontId="26" fillId="3" borderId="0" xfId="0" applyNumberFormat="1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 applyProtection="1">
      <alignment horizontal="center" vertical="center" textRotation="90" wrapText="1"/>
      <protection locked="0"/>
    </xf>
    <xf numFmtId="1" fontId="16" fillId="3" borderId="65" xfId="0" applyNumberFormat="1" applyFont="1" applyFill="1" applyBorder="1" applyAlignment="1" applyProtection="1">
      <alignment horizontal="center" vertical="center" wrapText="1"/>
      <protection locked="0"/>
    </xf>
    <xf numFmtId="0" fontId="132" fillId="3" borderId="123" xfId="0" applyNumberFormat="1" applyFont="1" applyFill="1" applyBorder="1" applyAlignment="1" applyProtection="1">
      <alignment vertical="center"/>
      <protection locked="0"/>
    </xf>
    <xf numFmtId="2" fontId="4" fillId="3" borderId="0" xfId="1" applyNumberFormat="1" applyFont="1" applyFill="1" applyBorder="1" applyAlignment="1" applyProtection="1">
      <alignment horizontal="center" vertical="center"/>
      <protection locked="0"/>
    </xf>
    <xf numFmtId="0" fontId="36" fillId="3" borderId="0" xfId="0" applyNumberFormat="1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 applyProtection="1">
      <alignment horizontal="center" vertical="center" textRotation="90"/>
      <protection locked="0"/>
    </xf>
    <xf numFmtId="0" fontId="71" fillId="3" borderId="0" xfId="0" applyFont="1" applyFill="1" applyBorder="1" applyAlignment="1" applyProtection="1">
      <alignment horizontal="center" vertical="center" wrapText="1"/>
      <protection locked="0"/>
    </xf>
    <xf numFmtId="0" fontId="144" fillId="20" borderId="124" xfId="0" applyNumberFormat="1" applyFont="1" applyFill="1" applyBorder="1" applyAlignment="1" applyProtection="1">
      <alignment horizontal="left" vertical="center"/>
      <protection locked="0"/>
    </xf>
    <xf numFmtId="0" fontId="9" fillId="20" borderId="125" xfId="0" applyNumberFormat="1" applyFont="1" applyFill="1" applyBorder="1" applyAlignment="1" applyProtection="1">
      <alignment horizontal="left" vertical="center" wrapText="1"/>
      <protection locked="0"/>
    </xf>
    <xf numFmtId="0" fontId="132" fillId="3" borderId="26" xfId="0" applyNumberFormat="1" applyFont="1" applyFill="1" applyBorder="1" applyAlignment="1" applyProtection="1">
      <alignment vertical="center"/>
      <protection locked="0"/>
    </xf>
    <xf numFmtId="0" fontId="97" fillId="6" borderId="74" xfId="0" applyFont="1" applyFill="1" applyBorder="1" applyProtection="1"/>
    <xf numFmtId="43" fontId="97" fillId="6" borderId="74" xfId="0" applyNumberFormat="1" applyFont="1" applyFill="1" applyBorder="1" applyAlignment="1" applyProtection="1">
      <alignment horizontal="right"/>
    </xf>
    <xf numFmtId="43" fontId="12" fillId="6" borderId="74" xfId="0" applyNumberFormat="1" applyFont="1" applyFill="1" applyBorder="1" applyAlignment="1" applyProtection="1">
      <alignment horizontal="right" vertical="center"/>
    </xf>
    <xf numFmtId="0" fontId="73" fillId="3" borderId="205" xfId="0" applyFont="1" applyFill="1" applyBorder="1" applyAlignment="1" applyProtection="1">
      <alignment horizontal="left" vertical="center"/>
      <protection locked="0"/>
    </xf>
    <xf numFmtId="0" fontId="46" fillId="3" borderId="18" xfId="0" applyFont="1" applyFill="1" applyBorder="1" applyAlignment="1" applyProtection="1">
      <alignment horizontal="left" vertical="center"/>
      <protection locked="0"/>
    </xf>
    <xf numFmtId="167" fontId="2" fillId="3" borderId="0" xfId="1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1" fontId="50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66" xfId="0" applyNumberFormat="1" applyFont="1" applyFill="1" applyBorder="1" applyAlignment="1" applyProtection="1">
      <alignment vertical="center"/>
      <protection locked="0"/>
    </xf>
    <xf numFmtId="1" fontId="109" fillId="3" borderId="130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68" xfId="0" applyNumberFormat="1" applyFont="1" applyFill="1" applyBorder="1" applyAlignment="1" applyProtection="1">
      <alignment vertical="center"/>
      <protection locked="0"/>
    </xf>
    <xf numFmtId="1" fontId="109" fillId="3" borderId="170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188" xfId="0" applyNumberFormat="1" applyFont="1" applyFill="1" applyBorder="1" applyAlignment="1" applyProtection="1">
      <alignment vertical="center"/>
      <protection locked="0"/>
    </xf>
    <xf numFmtId="1" fontId="109" fillId="3" borderId="190" xfId="0" applyNumberFormat="1" applyFont="1" applyFill="1" applyBorder="1" applyAlignment="1" applyProtection="1">
      <alignment horizontal="center" vertical="center" wrapText="1"/>
      <protection locked="0"/>
    </xf>
    <xf numFmtId="0" fontId="158" fillId="3" borderId="159" xfId="0" applyNumberFormat="1" applyFont="1" applyFill="1" applyBorder="1" applyAlignment="1" applyProtection="1">
      <alignment vertical="center"/>
      <protection locked="0"/>
    </xf>
    <xf numFmtId="2" fontId="2" fillId="3" borderId="18" xfId="1" applyNumberFormat="1" applyFont="1" applyFill="1" applyBorder="1" applyAlignment="1" applyProtection="1">
      <alignment horizontal="center" vertical="center"/>
      <protection locked="0"/>
    </xf>
    <xf numFmtId="2" fontId="2" fillId="3" borderId="0" xfId="1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 applyProtection="1">
      <alignment horizontal="center" vertical="center"/>
      <protection locked="0"/>
    </xf>
    <xf numFmtId="0" fontId="144" fillId="20" borderId="30" xfId="0" applyNumberFormat="1" applyFont="1" applyFill="1" applyBorder="1" applyAlignment="1" applyProtection="1">
      <alignment horizontal="left" vertical="center"/>
      <protection locked="0"/>
    </xf>
    <xf numFmtId="0" fontId="109" fillId="3" borderId="30" xfId="0" applyNumberFormat="1" applyFont="1" applyFill="1" applyBorder="1" applyAlignment="1" applyProtection="1">
      <alignment vertical="center"/>
      <protection locked="0"/>
    </xf>
    <xf numFmtId="0" fontId="109" fillId="3" borderId="175" xfId="0" applyNumberFormat="1" applyFont="1" applyFill="1" applyBorder="1" applyAlignment="1" applyProtection="1">
      <alignment vertical="center"/>
      <protection locked="0"/>
    </xf>
    <xf numFmtId="0" fontId="53" fillId="3" borderId="30" xfId="0" applyNumberFormat="1" applyFont="1" applyFill="1" applyBorder="1" applyAlignment="1" applyProtection="1">
      <alignment vertical="center"/>
      <protection locked="0"/>
    </xf>
    <xf numFmtId="0" fontId="60" fillId="0" borderId="106" xfId="0" applyFont="1" applyFill="1" applyBorder="1" applyAlignment="1" applyProtection="1">
      <alignment horizontal="center" vertical="center" wrapText="1"/>
      <protection locked="0"/>
    </xf>
    <xf numFmtId="0" fontId="163" fillId="20" borderId="105" xfId="0" applyNumberFormat="1" applyFont="1" applyFill="1" applyBorder="1" applyAlignment="1" applyProtection="1">
      <alignment horizontal="left" vertical="center" wrapText="1"/>
      <protection locked="0"/>
    </xf>
    <xf numFmtId="0" fontId="109" fillId="12" borderId="218" xfId="0" applyNumberFormat="1" applyFont="1" applyFill="1" applyBorder="1" applyAlignment="1" applyProtection="1">
      <alignment vertical="center"/>
      <protection locked="0"/>
    </xf>
    <xf numFmtId="1" fontId="109" fillId="12" borderId="171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77" fillId="3" borderId="114" xfId="0" applyFont="1" applyFill="1" applyBorder="1" applyAlignment="1" applyProtection="1">
      <alignment horizontal="left" vertical="center"/>
      <protection locked="0"/>
    </xf>
    <xf numFmtId="0" fontId="19" fillId="3" borderId="115" xfId="0" applyFont="1" applyFill="1" applyBorder="1" applyAlignment="1" applyProtection="1">
      <alignment horizontal="left" vertical="center"/>
      <protection locked="0"/>
    </xf>
    <xf numFmtId="0" fontId="109" fillId="12" borderId="212" xfId="0" applyNumberFormat="1" applyFont="1" applyFill="1" applyBorder="1" applyAlignment="1" applyProtection="1">
      <alignment vertical="center"/>
      <protection locked="0"/>
    </xf>
    <xf numFmtId="1" fontId="109" fillId="12" borderId="187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213" xfId="0" applyNumberFormat="1" applyFont="1" applyFill="1" applyBorder="1" applyAlignment="1" applyProtection="1">
      <alignment vertical="center"/>
      <protection locked="0"/>
    </xf>
    <xf numFmtId="1" fontId="109" fillId="3" borderId="194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214" xfId="0" applyNumberFormat="1" applyFont="1" applyFill="1" applyBorder="1" applyAlignment="1" applyProtection="1">
      <alignment vertical="center"/>
      <protection locked="0"/>
    </xf>
    <xf numFmtId="1" fontId="109" fillId="12" borderId="195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215" xfId="0" applyNumberFormat="1" applyFont="1" applyFill="1" applyBorder="1" applyAlignment="1" applyProtection="1">
      <alignment vertical="center"/>
      <protection locked="0"/>
    </xf>
    <xf numFmtId="1" fontId="109" fillId="3" borderId="189" xfId="0" applyNumberFormat="1" applyFont="1" applyFill="1" applyBorder="1" applyAlignment="1" applyProtection="1">
      <alignment horizontal="center" vertical="center" wrapText="1"/>
      <protection locked="0"/>
    </xf>
    <xf numFmtId="0" fontId="72" fillId="3" borderId="114" xfId="0" applyFont="1" applyFill="1" applyBorder="1" applyAlignment="1" applyProtection="1">
      <alignment horizontal="left" vertical="center"/>
      <protection locked="0"/>
    </xf>
    <xf numFmtId="0" fontId="21" fillId="3" borderId="115" xfId="0" applyFont="1" applyFill="1" applyBorder="1" applyAlignment="1" applyProtection="1">
      <alignment horizontal="left" vertical="center"/>
      <protection locked="0"/>
    </xf>
    <xf numFmtId="0" fontId="77" fillId="3" borderId="114" xfId="0" applyFont="1" applyFill="1" applyBorder="1" applyAlignment="1" applyProtection="1">
      <alignment vertical="center"/>
      <protection locked="0"/>
    </xf>
    <xf numFmtId="0" fontId="17" fillId="3" borderId="115" xfId="0" applyFont="1" applyFill="1" applyBorder="1" applyAlignment="1" applyProtection="1">
      <alignment vertical="center"/>
      <protection locked="0"/>
    </xf>
    <xf numFmtId="0" fontId="56" fillId="3" borderId="114" xfId="0" applyNumberFormat="1" applyFont="1" applyFill="1" applyBorder="1" applyAlignment="1" applyProtection="1">
      <alignment vertical="center"/>
      <protection locked="0"/>
    </xf>
    <xf numFmtId="167" fontId="2" fillId="3" borderId="115" xfId="1" applyNumberFormat="1" applyFont="1" applyFill="1" applyBorder="1" applyAlignment="1" applyProtection="1">
      <alignment horizontal="center" vertical="center"/>
      <protection locked="0"/>
    </xf>
    <xf numFmtId="0" fontId="109" fillId="12" borderId="216" xfId="0" applyNumberFormat="1" applyFont="1" applyFill="1" applyBorder="1" applyAlignment="1" applyProtection="1">
      <alignment vertical="center"/>
      <protection locked="0"/>
    </xf>
    <xf numFmtId="1" fontId="109" fillId="12" borderId="196" xfId="0" applyNumberFormat="1" applyFont="1" applyFill="1" applyBorder="1" applyAlignment="1" applyProtection="1">
      <alignment horizontal="center" vertical="center" wrapText="1"/>
      <protection locked="0"/>
    </xf>
    <xf numFmtId="1" fontId="109" fillId="12" borderId="197" xfId="0" applyNumberFormat="1" applyFont="1" applyFill="1" applyBorder="1" applyAlignment="1" applyProtection="1">
      <alignment horizontal="center" vertical="center" wrapText="1"/>
      <protection locked="0"/>
    </xf>
    <xf numFmtId="0" fontId="55" fillId="3" borderId="115" xfId="0" applyFont="1" applyFill="1" applyBorder="1" applyAlignment="1" applyProtection="1">
      <alignment horizontal="left" vertical="center"/>
      <protection locked="0"/>
    </xf>
    <xf numFmtId="0" fontId="186" fillId="3" borderId="115" xfId="0" applyFont="1" applyFill="1" applyBorder="1" applyAlignment="1" applyProtection="1">
      <alignment horizontal="left" vertical="center"/>
      <protection locked="0"/>
    </xf>
    <xf numFmtId="0" fontId="109" fillId="3" borderId="217" xfId="0" applyNumberFormat="1" applyFont="1" applyFill="1" applyBorder="1" applyAlignment="1" applyProtection="1">
      <alignment vertical="center"/>
      <protection locked="0"/>
    </xf>
    <xf numFmtId="1" fontId="109" fillId="3" borderId="143" xfId="0" applyNumberFormat="1" applyFont="1" applyFill="1" applyBorder="1" applyAlignment="1" applyProtection="1">
      <alignment horizontal="center" vertical="center" wrapText="1"/>
      <protection locked="0"/>
    </xf>
    <xf numFmtId="0" fontId="98" fillId="3" borderId="0" xfId="0" applyFont="1" applyFill="1" applyBorder="1" applyAlignment="1" applyProtection="1">
      <alignment horizontal="center"/>
    </xf>
    <xf numFmtId="0" fontId="109" fillId="3" borderId="7" xfId="0" applyFont="1" applyFill="1" applyBorder="1" applyAlignment="1" applyProtection="1">
      <alignment horizontal="center" vertical="center" wrapText="1"/>
    </xf>
    <xf numFmtId="0" fontId="38" fillId="8" borderId="4" xfId="0" applyFont="1" applyFill="1" applyBorder="1" applyAlignment="1" applyProtection="1">
      <alignment horizontal="center" vertical="center"/>
    </xf>
    <xf numFmtId="43" fontId="38" fillId="8" borderId="4" xfId="0" applyNumberFormat="1" applyFont="1" applyFill="1" applyBorder="1" applyAlignment="1" applyProtection="1">
      <alignment horizontal="right" vertical="center"/>
    </xf>
    <xf numFmtId="0" fontId="153" fillId="3" borderId="114" xfId="0" applyFont="1" applyFill="1" applyBorder="1" applyAlignment="1" applyProtection="1">
      <alignment vertical="center"/>
      <protection locked="0"/>
    </xf>
    <xf numFmtId="0" fontId="26" fillId="3" borderId="115" xfId="0" applyFont="1" applyFill="1" applyBorder="1" applyAlignment="1" applyProtection="1">
      <alignment horizontal="center" vertical="center"/>
      <protection locked="0"/>
    </xf>
    <xf numFmtId="0" fontId="176" fillId="12" borderId="227" xfId="0" applyNumberFormat="1" applyFont="1" applyFill="1" applyBorder="1" applyAlignment="1" applyProtection="1">
      <alignment vertical="center"/>
      <protection locked="0"/>
    </xf>
    <xf numFmtId="1" fontId="176" fillId="12" borderId="223" xfId="0" applyNumberFormat="1" applyFont="1" applyFill="1" applyBorder="1" applyAlignment="1" applyProtection="1">
      <alignment horizontal="center" vertical="center" wrapText="1"/>
      <protection locked="0"/>
    </xf>
    <xf numFmtId="0" fontId="110" fillId="0" borderId="236" xfId="0" applyNumberFormat="1" applyFont="1" applyFill="1" applyBorder="1" applyAlignment="1" applyProtection="1">
      <alignment vertical="center"/>
      <protection locked="0"/>
    </xf>
    <xf numFmtId="1" fontId="109" fillId="0" borderId="98" xfId="0" applyNumberFormat="1" applyFont="1" applyFill="1" applyBorder="1" applyAlignment="1" applyProtection="1">
      <alignment horizontal="center" vertical="center" wrapText="1"/>
      <protection locked="0"/>
    </xf>
    <xf numFmtId="0" fontId="176" fillId="12" borderId="110" xfId="0" applyNumberFormat="1" applyFont="1" applyFill="1" applyBorder="1" applyAlignment="1" applyProtection="1">
      <alignment vertical="center"/>
      <protection locked="0"/>
    </xf>
    <xf numFmtId="1" fontId="176" fillId="12" borderId="221" xfId="0" applyNumberFormat="1" applyFont="1" applyFill="1" applyBorder="1" applyAlignment="1" applyProtection="1">
      <alignment horizontal="center" vertical="center" wrapText="1"/>
      <protection locked="0"/>
    </xf>
    <xf numFmtId="0" fontId="110" fillId="0" borderId="237" xfId="0" applyNumberFormat="1" applyFont="1" applyFill="1" applyBorder="1" applyAlignment="1" applyProtection="1">
      <alignment vertical="center"/>
      <protection locked="0"/>
    </xf>
    <xf numFmtId="1" fontId="109" fillId="0" borderId="238" xfId="0" applyNumberFormat="1" applyFont="1" applyFill="1" applyBorder="1" applyAlignment="1" applyProtection="1">
      <alignment horizontal="center" vertical="center" wrapText="1"/>
      <protection locked="0"/>
    </xf>
    <xf numFmtId="0" fontId="23" fillId="12" borderId="227" xfId="0" applyNumberFormat="1" applyFont="1" applyFill="1" applyBorder="1" applyAlignment="1" applyProtection="1">
      <alignment vertical="center"/>
      <protection locked="0"/>
    </xf>
    <xf numFmtId="0" fontId="2" fillId="3" borderId="229" xfId="0" applyNumberFormat="1" applyFont="1" applyFill="1" applyBorder="1" applyAlignment="1" applyProtection="1">
      <alignment vertical="center"/>
      <protection locked="0"/>
    </xf>
    <xf numFmtId="1" fontId="109" fillId="3" borderId="98" xfId="0" applyNumberFormat="1" applyFont="1" applyFill="1" applyBorder="1" applyAlignment="1" applyProtection="1">
      <alignment horizontal="center" vertical="center" wrapText="1"/>
      <protection locked="0"/>
    </xf>
    <xf numFmtId="0" fontId="23" fillId="12" borderId="110" xfId="0" applyNumberFormat="1" applyFont="1" applyFill="1" applyBorder="1" applyAlignment="1" applyProtection="1">
      <alignment vertical="center"/>
      <protection locked="0"/>
    </xf>
    <xf numFmtId="0" fontId="2" fillId="3" borderId="230" xfId="0" applyNumberFormat="1" applyFont="1" applyFill="1" applyBorder="1" applyAlignment="1" applyProtection="1">
      <alignment vertical="center"/>
      <protection locked="0"/>
    </xf>
    <xf numFmtId="1" fontId="109" fillId="3" borderId="119" xfId="0" applyNumberFormat="1" applyFont="1" applyFill="1" applyBorder="1" applyAlignment="1" applyProtection="1">
      <alignment horizontal="center" vertical="center" wrapText="1"/>
      <protection locked="0"/>
    </xf>
    <xf numFmtId="0" fontId="23" fillId="12" borderId="231" xfId="0" applyNumberFormat="1" applyFont="1" applyFill="1" applyBorder="1" applyAlignment="1" applyProtection="1">
      <alignment vertical="center"/>
      <protection locked="0"/>
    </xf>
    <xf numFmtId="1" fontId="176" fillId="12" borderId="103" xfId="0" applyNumberFormat="1" applyFont="1" applyFill="1" applyBorder="1" applyAlignment="1" applyProtection="1">
      <alignment horizontal="center" vertical="center" wrapText="1"/>
      <protection locked="0"/>
    </xf>
    <xf numFmtId="0" fontId="23" fillId="12" borderId="111" xfId="0" applyNumberFormat="1" applyFont="1" applyFill="1" applyBorder="1" applyAlignment="1" applyProtection="1">
      <alignment vertical="center"/>
      <protection locked="0"/>
    </xf>
    <xf numFmtId="1" fontId="176" fillId="12" borderId="224" xfId="0" applyNumberFormat="1" applyFont="1" applyFill="1" applyBorder="1" applyAlignment="1" applyProtection="1">
      <alignment horizontal="center" vertical="center" wrapText="1"/>
      <protection locked="0"/>
    </xf>
    <xf numFmtId="0" fontId="23" fillId="12" borderId="100" xfId="0" applyNumberFormat="1" applyFont="1" applyFill="1" applyBorder="1" applyAlignment="1" applyProtection="1">
      <alignment vertical="center"/>
      <protection locked="0"/>
    </xf>
    <xf numFmtId="0" fontId="2" fillId="3" borderId="222" xfId="0" applyNumberFormat="1" applyFont="1" applyFill="1" applyBorder="1" applyAlignment="1" applyProtection="1">
      <alignment vertical="center"/>
      <protection locked="0"/>
    </xf>
    <xf numFmtId="0" fontId="176" fillId="12" borderId="100" xfId="0" applyNumberFormat="1" applyFont="1" applyFill="1" applyBorder="1" applyAlignment="1" applyProtection="1">
      <alignment vertical="center"/>
      <protection locked="0"/>
    </xf>
    <xf numFmtId="0" fontId="60" fillId="12" borderId="227" xfId="0" applyNumberFormat="1" applyFont="1" applyFill="1" applyBorder="1" applyAlignment="1" applyProtection="1">
      <alignment vertical="center"/>
      <protection locked="0"/>
    </xf>
    <xf numFmtId="0" fontId="8" fillId="12" borderId="231" xfId="0" applyNumberFormat="1" applyFont="1" applyFill="1" applyBorder="1" applyAlignment="1" applyProtection="1">
      <alignment vertical="center"/>
      <protection locked="0"/>
    </xf>
    <xf numFmtId="0" fontId="2" fillId="3" borderId="111" xfId="0" applyNumberFormat="1" applyFont="1" applyFill="1" applyBorder="1" applyAlignment="1" applyProtection="1">
      <alignment vertical="center"/>
      <protection locked="0"/>
    </xf>
    <xf numFmtId="1" fontId="109" fillId="3" borderId="239" xfId="0" applyNumberFormat="1" applyFont="1" applyFill="1" applyBorder="1" applyAlignment="1" applyProtection="1">
      <alignment horizontal="center" vertical="center" wrapText="1"/>
      <protection locked="0"/>
    </xf>
    <xf numFmtId="0" fontId="60" fillId="12" borderId="242" xfId="0" applyNumberFormat="1" applyFont="1" applyFill="1" applyBorder="1" applyAlignment="1" applyProtection="1">
      <alignment vertical="center"/>
      <protection locked="0"/>
    </xf>
    <xf numFmtId="1" fontId="176" fillId="12" borderId="145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40" xfId="0" applyNumberFormat="1" applyFont="1" applyFill="1" applyBorder="1" applyAlignment="1" applyProtection="1">
      <alignment vertical="center"/>
      <protection locked="0"/>
    </xf>
    <xf numFmtId="1" fontId="109" fillId="3" borderId="238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14" xfId="0" applyNumberFormat="1" applyFont="1" applyFill="1" applyBorder="1" applyAlignment="1" applyProtection="1">
      <alignment vertical="center"/>
      <protection locked="0"/>
    </xf>
    <xf numFmtId="0" fontId="2" fillId="3" borderId="115" xfId="1" applyNumberFormat="1" applyFont="1" applyFill="1" applyBorder="1" applyAlignment="1" applyProtection="1">
      <alignment horizontal="center" vertical="center"/>
      <protection locked="0"/>
    </xf>
    <xf numFmtId="0" fontId="0" fillId="3" borderId="115" xfId="0" applyFill="1" applyBorder="1" applyAlignment="1" applyProtection="1">
      <alignment horizontal="center" vertical="center"/>
      <protection locked="0"/>
    </xf>
    <xf numFmtId="0" fontId="35" fillId="3" borderId="115" xfId="0" applyFont="1" applyFill="1" applyBorder="1" applyAlignment="1" applyProtection="1">
      <alignment horizontal="center" vertical="center"/>
      <protection locked="0"/>
    </xf>
    <xf numFmtId="1" fontId="50" fillId="3" borderId="115" xfId="0" applyNumberFormat="1" applyFont="1" applyFill="1" applyBorder="1" applyAlignment="1" applyProtection="1">
      <alignment horizontal="center" vertical="center" wrapText="1"/>
      <protection locked="0"/>
    </xf>
    <xf numFmtId="0" fontId="110" fillId="3" borderId="229" xfId="0" applyNumberFormat="1" applyFont="1" applyFill="1" applyBorder="1" applyAlignment="1" applyProtection="1">
      <alignment vertical="center"/>
      <protection locked="0"/>
    </xf>
    <xf numFmtId="0" fontId="176" fillId="12" borderId="231" xfId="0" applyNumberFormat="1" applyFont="1" applyFill="1" applyBorder="1" applyAlignment="1" applyProtection="1">
      <alignment vertical="center"/>
      <protection locked="0"/>
    </xf>
    <xf numFmtId="0" fontId="110" fillId="3" borderId="111" xfId="0" applyNumberFormat="1" applyFont="1" applyFill="1" applyBorder="1" applyAlignment="1" applyProtection="1">
      <alignment vertical="center"/>
      <protection locked="0"/>
    </xf>
    <xf numFmtId="0" fontId="176" fillId="12" borderId="2" xfId="0" applyNumberFormat="1" applyFont="1" applyFill="1" applyBorder="1" applyAlignment="1" applyProtection="1">
      <alignment vertical="center"/>
      <protection locked="0"/>
    </xf>
    <xf numFmtId="1" fontId="176" fillId="12" borderId="245" xfId="0" applyNumberFormat="1" applyFont="1" applyFill="1" applyBorder="1" applyAlignment="1" applyProtection="1">
      <alignment horizontal="center" vertical="center" wrapText="1"/>
      <protection locked="0"/>
    </xf>
    <xf numFmtId="0" fontId="110" fillId="0" borderId="246" xfId="0" applyNumberFormat="1" applyFont="1" applyFill="1" applyBorder="1" applyAlignment="1" applyProtection="1">
      <alignment vertical="center"/>
      <protection locked="0"/>
    </xf>
    <xf numFmtId="1" fontId="109" fillId="0" borderId="119" xfId="0" applyNumberFormat="1" applyFont="1" applyFill="1" applyBorder="1" applyAlignment="1" applyProtection="1">
      <alignment horizontal="center" vertical="center" wrapText="1"/>
      <protection locked="0"/>
    </xf>
    <xf numFmtId="0" fontId="176" fillId="12" borderId="246" xfId="0" applyNumberFormat="1" applyFont="1" applyFill="1" applyBorder="1" applyAlignment="1" applyProtection="1">
      <alignment vertical="center"/>
      <protection locked="0"/>
    </xf>
    <xf numFmtId="1" fontId="176" fillId="12" borderId="119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240" xfId="0" applyNumberFormat="1" applyFont="1" applyFill="1" applyBorder="1" applyAlignment="1" applyProtection="1">
      <alignment vertical="center"/>
      <protection locked="0"/>
    </xf>
    <xf numFmtId="2" fontId="7" fillId="3" borderId="241" xfId="1" applyNumberFormat="1" applyFont="1" applyFill="1" applyBorder="1" applyAlignment="1" applyProtection="1">
      <alignment horizontal="center" vertical="center"/>
      <protection locked="0"/>
    </xf>
    <xf numFmtId="0" fontId="2" fillId="3" borderId="0" xfId="0" applyNumberFormat="1" applyFont="1" applyFill="1" applyBorder="1" applyAlignment="1" applyProtection="1">
      <alignment vertical="center"/>
      <protection locked="0"/>
    </xf>
    <xf numFmtId="0" fontId="2" fillId="3" borderId="0" xfId="1" applyNumberFormat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 applyBorder="1" applyAlignment="1" applyProtection="1">
      <alignment horizontal="center" vertical="center"/>
      <protection locked="0"/>
    </xf>
    <xf numFmtId="1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5" borderId="4" xfId="0" applyFont="1" applyFill="1" applyBorder="1" applyAlignment="1" applyProtection="1">
      <alignment horizontal="center" vertical="center"/>
    </xf>
    <xf numFmtId="43" fontId="107" fillId="25" borderId="5" xfId="1" applyNumberFormat="1" applyFont="1" applyFill="1" applyBorder="1" applyAlignment="1" applyProtection="1">
      <alignment horizontal="right" vertical="center"/>
    </xf>
    <xf numFmtId="43" fontId="3" fillId="26" borderId="4" xfId="0" applyNumberFormat="1" applyFont="1" applyFill="1" applyBorder="1" applyAlignment="1" applyProtection="1">
      <alignment horizontal="right" vertical="center"/>
    </xf>
    <xf numFmtId="0" fontId="109" fillId="12" borderId="256" xfId="0" applyNumberFormat="1" applyFont="1" applyFill="1" applyBorder="1" applyAlignment="1" applyProtection="1">
      <alignment vertical="center"/>
      <protection locked="0"/>
    </xf>
    <xf numFmtId="1" fontId="109" fillId="12" borderId="186" xfId="0" applyNumberFormat="1" applyFont="1" applyFill="1" applyBorder="1" applyAlignment="1" applyProtection="1">
      <alignment horizontal="center" vertical="center" wrapText="1"/>
      <protection locked="0"/>
    </xf>
    <xf numFmtId="1" fontId="109" fillId="12" borderId="250" xfId="0" applyNumberFormat="1" applyFont="1" applyFill="1" applyBorder="1" applyAlignment="1" applyProtection="1">
      <alignment horizontal="center" vertical="center" wrapText="1"/>
      <protection locked="0"/>
    </xf>
    <xf numFmtId="0" fontId="109" fillId="12" borderId="251" xfId="0" applyNumberFormat="1" applyFont="1" applyFill="1" applyBorder="1" applyAlignment="1" applyProtection="1">
      <alignment vertical="center"/>
      <protection locked="0"/>
    </xf>
    <xf numFmtId="1" fontId="109" fillId="12" borderId="253" xfId="0" applyNumberFormat="1" applyFont="1" applyFill="1" applyBorder="1" applyAlignment="1" applyProtection="1">
      <alignment horizontal="center" vertical="center" wrapText="1"/>
      <protection locked="0"/>
    </xf>
    <xf numFmtId="0" fontId="109" fillId="3" borderId="257" xfId="0" applyNumberFormat="1" applyFont="1" applyFill="1" applyBorder="1" applyAlignment="1" applyProtection="1">
      <alignment vertical="center"/>
      <protection locked="0"/>
    </xf>
    <xf numFmtId="1" fontId="109" fillId="3" borderId="255" xfId="0" applyNumberFormat="1" applyFont="1" applyFill="1" applyBorder="1" applyAlignment="1" applyProtection="1">
      <alignment horizontal="center" vertical="center" wrapText="1"/>
      <protection locked="0"/>
    </xf>
    <xf numFmtId="0" fontId="97" fillId="3" borderId="0" xfId="0" applyFont="1" applyFill="1" applyBorder="1" applyProtection="1"/>
    <xf numFmtId="0" fontId="97" fillId="3" borderId="0" xfId="0" applyFont="1" applyFill="1" applyProtection="1"/>
    <xf numFmtId="0" fontId="38" fillId="11" borderId="4" xfId="0" applyFont="1" applyFill="1" applyBorder="1" applyAlignment="1" applyProtection="1">
      <alignment horizontal="center"/>
    </xf>
    <xf numFmtId="2" fontId="110" fillId="3" borderId="118" xfId="1" applyNumberFormat="1" applyFont="1" applyFill="1" applyBorder="1" applyAlignment="1" applyProtection="1">
      <alignment horizontal="center" vertical="center"/>
    </xf>
    <xf numFmtId="2" fontId="110" fillId="12" borderId="118" xfId="1" applyNumberFormat="1" applyFont="1" applyFill="1" applyBorder="1" applyAlignment="1" applyProtection="1">
      <alignment horizontal="center" vertical="center"/>
    </xf>
    <xf numFmtId="2" fontId="86" fillId="12" borderId="119" xfId="0" applyNumberFormat="1" applyFont="1" applyFill="1" applyBorder="1" applyAlignment="1" applyProtection="1">
      <alignment horizontal="center" vertical="center" wrapText="1"/>
    </xf>
    <xf numFmtId="2" fontId="58" fillId="9" borderId="146" xfId="0" applyNumberFormat="1" applyFont="1" applyFill="1" applyBorder="1" applyAlignment="1" applyProtection="1">
      <alignment horizontal="left" vertical="center" wrapText="1"/>
    </xf>
    <xf numFmtId="2" fontId="110" fillId="12" borderId="118" xfId="1" applyNumberFormat="1" applyFont="1" applyFill="1" applyBorder="1" applyAlignment="1" applyProtection="1">
      <alignment horizontal="center" vertical="center"/>
    </xf>
    <xf numFmtId="2" fontId="112" fillId="12" borderId="97" xfId="0" applyNumberFormat="1" applyFont="1" applyFill="1" applyBorder="1" applyAlignment="1" applyProtection="1">
      <alignment horizontal="center" vertical="center"/>
    </xf>
    <xf numFmtId="2" fontId="32" fillId="12" borderId="119" xfId="0" applyNumberFormat="1" applyFont="1" applyFill="1" applyBorder="1" applyAlignment="1" applyProtection="1">
      <alignment horizontal="center" vertical="center"/>
    </xf>
    <xf numFmtId="2" fontId="0" fillId="12" borderId="119" xfId="0" applyNumberFormat="1" applyFill="1" applyBorder="1" applyAlignment="1" applyProtection="1">
      <alignment horizontal="center" vertical="center"/>
    </xf>
    <xf numFmtId="2" fontId="86" fillId="12" borderId="119" xfId="0" applyNumberFormat="1" applyFont="1" applyFill="1" applyBorder="1" applyAlignment="1" applyProtection="1">
      <alignment horizontal="center" vertical="center" wrapText="1"/>
    </xf>
    <xf numFmtId="2" fontId="0" fillId="12" borderId="119" xfId="0" applyNumberFormat="1" applyFill="1" applyBorder="1" applyAlignment="1" applyProtection="1">
      <alignment horizontal="center" vertical="center" wrapText="1"/>
    </xf>
    <xf numFmtId="2" fontId="61" fillId="9" borderId="0" xfId="0" applyNumberFormat="1" applyFont="1" applyFill="1" applyBorder="1" applyAlignment="1" applyProtection="1">
      <alignment horizontal="left" vertical="center" wrapText="1"/>
    </xf>
    <xf numFmtId="2" fontId="32" fillId="3" borderId="119" xfId="0" applyNumberFormat="1" applyFont="1" applyFill="1" applyBorder="1" applyAlignment="1" applyProtection="1">
      <alignment horizontal="center" vertical="center"/>
    </xf>
    <xf numFmtId="2" fontId="0" fillId="3" borderId="119" xfId="0" applyNumberFormat="1" applyFill="1" applyBorder="1" applyAlignment="1" applyProtection="1">
      <alignment horizontal="center" vertical="center"/>
    </xf>
    <xf numFmtId="2" fontId="86" fillId="3" borderId="119" xfId="0" applyNumberFormat="1" applyFont="1" applyFill="1" applyBorder="1" applyAlignment="1" applyProtection="1">
      <alignment horizontal="center" vertical="center" wrapText="1"/>
    </xf>
    <xf numFmtId="2" fontId="0" fillId="3" borderId="119" xfId="0" applyNumberFormat="1" applyFill="1" applyBorder="1" applyAlignment="1" applyProtection="1">
      <alignment horizontal="center" vertical="center" wrapText="1"/>
    </xf>
    <xf numFmtId="2" fontId="111" fillId="3" borderId="97" xfId="1" applyNumberFormat="1" applyFont="1" applyFill="1" applyBorder="1" applyAlignment="1" applyProtection="1">
      <alignment horizontal="center" vertical="center"/>
    </xf>
    <xf numFmtId="2" fontId="111" fillId="12" borderId="97" xfId="1" applyNumberFormat="1" applyFont="1" applyFill="1" applyBorder="1" applyAlignment="1" applyProtection="1">
      <alignment horizontal="center" vertical="center"/>
    </xf>
    <xf numFmtId="2" fontId="111" fillId="12" borderId="98" xfId="1" applyNumberFormat="1" applyFont="1" applyFill="1" applyBorder="1" applyAlignment="1" applyProtection="1">
      <alignment horizontal="center" vertical="center"/>
    </xf>
    <xf numFmtId="2" fontId="111" fillId="3" borderId="98" xfId="1" applyNumberFormat="1" applyFont="1" applyFill="1" applyBorder="1" applyAlignment="1" applyProtection="1">
      <alignment horizontal="center" vertical="center"/>
    </xf>
    <xf numFmtId="2" fontId="110" fillId="3" borderId="118" xfId="1" applyNumberFormat="1" applyFont="1" applyFill="1" applyBorder="1" applyAlignment="1" applyProtection="1">
      <alignment horizontal="center" vertical="center"/>
    </xf>
    <xf numFmtId="2" fontId="112" fillId="3" borderId="97" xfId="0" applyNumberFormat="1" applyFont="1" applyFill="1" applyBorder="1" applyAlignment="1" applyProtection="1">
      <alignment horizontal="center" vertical="center"/>
    </xf>
    <xf numFmtId="2" fontId="90" fillId="9" borderId="0" xfId="0" applyNumberFormat="1" applyFont="1" applyFill="1" applyBorder="1" applyAlignment="1" applyProtection="1">
      <alignment horizontal="left" vertical="center" wrapText="1"/>
    </xf>
    <xf numFmtId="2" fontId="0" fillId="0" borderId="0" xfId="0" applyNumberFormat="1" applyBorder="1" applyAlignment="1" applyProtection="1">
      <alignment horizontal="left" vertical="center" wrapText="1"/>
    </xf>
    <xf numFmtId="1" fontId="124" fillId="10" borderId="70" xfId="0" applyNumberFormat="1" applyFont="1" applyFill="1" applyBorder="1" applyAlignment="1" applyProtection="1">
      <alignment horizontal="center" vertical="center" wrapText="1"/>
      <protection locked="0"/>
    </xf>
    <xf numFmtId="1" fontId="124" fillId="0" borderId="191" xfId="0" applyNumberFormat="1" applyFont="1" applyBorder="1" applyAlignment="1" applyProtection="1">
      <alignment horizontal="center" vertical="center" wrapText="1"/>
      <protection locked="0"/>
    </xf>
    <xf numFmtId="2" fontId="109" fillId="3" borderId="17" xfId="0" applyNumberFormat="1" applyFont="1" applyFill="1" applyBorder="1" applyAlignment="1" applyProtection="1">
      <alignment horizontal="center" vertical="center" wrapText="1"/>
    </xf>
    <xf numFmtId="2" fontId="166" fillId="3" borderId="19" xfId="0" applyNumberFormat="1" applyFont="1" applyFill="1" applyBorder="1" applyAlignment="1" applyProtection="1">
      <alignment horizontal="center" vertical="center" wrapText="1"/>
    </xf>
    <xf numFmtId="2" fontId="110" fillId="3" borderId="14" xfId="0" applyNumberFormat="1" applyFont="1" applyFill="1" applyBorder="1" applyAlignment="1" applyProtection="1">
      <alignment horizontal="center" vertical="center" wrapText="1"/>
    </xf>
    <xf numFmtId="2" fontId="112" fillId="3" borderId="15" xfId="0" applyNumberFormat="1" applyFont="1" applyFill="1" applyBorder="1" applyAlignment="1" applyProtection="1">
      <alignment horizontal="center" vertical="center" wrapText="1"/>
    </xf>
    <xf numFmtId="2" fontId="112" fillId="3" borderId="0" xfId="0" applyNumberFormat="1" applyFont="1" applyFill="1" applyBorder="1" applyAlignment="1" applyProtection="1">
      <alignment horizontal="center" vertical="center" wrapText="1"/>
    </xf>
    <xf numFmtId="2" fontId="112" fillId="3" borderId="4" xfId="0" applyNumberFormat="1" applyFont="1" applyFill="1" applyBorder="1" applyAlignment="1" applyProtection="1">
      <alignment horizontal="center" vertical="center" wrapText="1"/>
    </xf>
    <xf numFmtId="2" fontId="112" fillId="3" borderId="92" xfId="0" applyNumberFormat="1" applyFont="1" applyFill="1" applyBorder="1" applyAlignment="1" applyProtection="1">
      <alignment horizontal="center" vertical="center" wrapText="1"/>
    </xf>
    <xf numFmtId="2" fontId="112" fillId="3" borderId="5" xfId="0" applyNumberFormat="1" applyFont="1" applyFill="1" applyBorder="1" applyAlignment="1" applyProtection="1">
      <alignment horizontal="center" vertical="center" wrapText="1"/>
    </xf>
    <xf numFmtId="2" fontId="112" fillId="3" borderId="13" xfId="0" applyNumberFormat="1" applyFont="1" applyFill="1" applyBorder="1" applyAlignment="1" applyProtection="1">
      <alignment horizontal="center" vertical="center" wrapText="1"/>
    </xf>
    <xf numFmtId="2" fontId="112" fillId="3" borderId="9" xfId="0" applyNumberFormat="1" applyFont="1" applyFill="1" applyBorder="1" applyAlignment="1" applyProtection="1">
      <alignment horizontal="center" vertical="center" wrapText="1"/>
    </xf>
    <xf numFmtId="2" fontId="112" fillId="3" borderId="8" xfId="0" applyNumberFormat="1" applyFont="1" applyFill="1" applyBorder="1" applyAlignment="1" applyProtection="1">
      <alignment horizontal="center" vertical="center" wrapText="1"/>
    </xf>
    <xf numFmtId="2" fontId="58" fillId="9" borderId="0" xfId="0" applyNumberFormat="1" applyFont="1" applyFill="1" applyBorder="1" applyAlignment="1" applyProtection="1">
      <alignment horizontal="left" vertical="center" wrapText="1"/>
    </xf>
    <xf numFmtId="2" fontId="61" fillId="9" borderId="14" xfId="0" applyNumberFormat="1" applyFont="1" applyFill="1" applyBorder="1" applyAlignment="1" applyProtection="1">
      <alignment horizontal="left" vertical="center" wrapText="1"/>
    </xf>
    <xf numFmtId="2" fontId="61" fillId="9" borderId="26" xfId="0" applyNumberFormat="1" applyFont="1" applyFill="1" applyBorder="1" applyAlignment="1" applyProtection="1">
      <alignment horizontal="left" vertical="center" wrapText="1"/>
    </xf>
    <xf numFmtId="2" fontId="111" fillId="12" borderId="37" xfId="1" applyNumberFormat="1" applyFont="1" applyFill="1" applyBorder="1" applyAlignment="1" applyProtection="1">
      <alignment horizontal="center" vertical="center"/>
    </xf>
    <xf numFmtId="2" fontId="112" fillId="3" borderId="16" xfId="0" applyNumberFormat="1" applyFont="1" applyFill="1" applyBorder="1" applyAlignment="1" applyProtection="1">
      <alignment horizontal="center" vertical="center" wrapText="1"/>
    </xf>
    <xf numFmtId="2" fontId="112" fillId="3" borderId="1" xfId="0" applyNumberFormat="1" applyFont="1" applyFill="1" applyBorder="1" applyAlignment="1" applyProtection="1">
      <alignment horizontal="center" vertical="center" wrapText="1"/>
    </xf>
    <xf numFmtId="2" fontId="111" fillId="4" borderId="97" xfId="1" applyNumberFormat="1" applyFont="1" applyFill="1" applyBorder="1" applyAlignment="1" applyProtection="1">
      <alignment horizontal="center" vertical="center"/>
    </xf>
    <xf numFmtId="2" fontId="111" fillId="4" borderId="98" xfId="1" applyNumberFormat="1" applyFont="1" applyFill="1" applyBorder="1" applyAlignment="1" applyProtection="1">
      <alignment horizontal="center" vertical="center"/>
    </xf>
    <xf numFmtId="2" fontId="58" fillId="9" borderId="91" xfId="0" applyNumberFormat="1" applyFont="1" applyFill="1" applyBorder="1" applyAlignment="1" applyProtection="1">
      <alignment horizontal="left" vertical="center" wrapText="1"/>
    </xf>
    <xf numFmtId="2" fontId="114" fillId="9" borderId="91" xfId="0" applyNumberFormat="1" applyFont="1" applyFill="1" applyBorder="1" applyAlignment="1" applyProtection="1">
      <alignment horizontal="left" vertical="center" wrapText="1"/>
    </xf>
    <xf numFmtId="2" fontId="0" fillId="9" borderId="0" xfId="0" applyNumberFormat="1" applyFill="1" applyBorder="1" applyAlignment="1" applyProtection="1">
      <alignment horizontal="left" vertical="center" wrapText="1"/>
    </xf>
    <xf numFmtId="2" fontId="0" fillId="9" borderId="0" xfId="0" applyNumberFormat="1" applyFill="1" applyBorder="1" applyAlignment="1" applyProtection="1">
      <alignment horizontal="left" vertical="center"/>
    </xf>
    <xf numFmtId="2" fontId="167" fillId="12" borderId="97" xfId="1" applyNumberFormat="1" applyFont="1" applyFill="1" applyBorder="1" applyAlignment="1" applyProtection="1">
      <alignment horizontal="center" vertical="center"/>
    </xf>
    <xf numFmtId="2" fontId="110" fillId="3" borderId="16" xfId="0" applyNumberFormat="1" applyFont="1" applyFill="1" applyBorder="1" applyAlignment="1" applyProtection="1">
      <alignment horizontal="center" vertical="center" wrapText="1"/>
    </xf>
    <xf numFmtId="2" fontId="110" fillId="3" borderId="1" xfId="0" applyNumberFormat="1" applyFont="1" applyFill="1" applyBorder="1" applyAlignment="1" applyProtection="1">
      <alignment horizontal="center" vertical="center" wrapText="1"/>
    </xf>
    <xf numFmtId="2" fontId="110" fillId="3" borderId="114" xfId="0" applyNumberFormat="1" applyFont="1" applyFill="1" applyBorder="1" applyAlignment="1" applyProtection="1">
      <alignment horizontal="center" vertical="center" wrapText="1"/>
    </xf>
    <xf numFmtId="2" fontId="112" fillId="3" borderId="114" xfId="0" applyNumberFormat="1" applyFont="1" applyFill="1" applyBorder="1" applyAlignment="1" applyProtection="1">
      <alignment horizontal="center" vertical="center" wrapText="1"/>
    </xf>
    <xf numFmtId="49" fontId="52" fillId="3" borderId="76" xfId="0" applyNumberFormat="1" applyFont="1" applyFill="1" applyBorder="1" applyAlignment="1" applyProtection="1">
      <alignment horizontal="center" vertical="center" wrapText="1"/>
    </xf>
    <xf numFmtId="0" fontId="0" fillId="0" borderId="97" xfId="0" applyBorder="1" applyAlignment="1" applyProtection="1">
      <alignment horizontal="center" vertical="center" wrapText="1"/>
    </xf>
    <xf numFmtId="0" fontId="0" fillId="0" borderId="139" xfId="0" applyBorder="1" applyAlignment="1" applyProtection="1">
      <alignment horizontal="center" vertical="center" wrapText="1"/>
    </xf>
    <xf numFmtId="49" fontId="48" fillId="12" borderId="135" xfId="0" applyNumberFormat="1" applyFont="1" applyFill="1" applyBorder="1" applyAlignment="1" applyProtection="1">
      <alignment horizontal="center" vertical="center" wrapText="1"/>
    </xf>
    <xf numFmtId="0" fontId="0" fillId="0" borderId="135" xfId="0" applyBorder="1" applyAlignment="1" applyProtection="1">
      <alignment horizontal="center" vertical="center" wrapText="1"/>
    </xf>
    <xf numFmtId="49" fontId="52" fillId="3" borderId="147" xfId="0" applyNumberFormat="1" applyFont="1" applyFill="1" applyBorder="1" applyAlignment="1" applyProtection="1">
      <alignment horizontal="center" vertical="center" wrapText="1"/>
    </xf>
    <xf numFmtId="0" fontId="0" fillId="0" borderId="148" xfId="0" applyBorder="1" applyAlignment="1" applyProtection="1">
      <alignment horizontal="center" vertical="center" wrapText="1"/>
    </xf>
    <xf numFmtId="0" fontId="0" fillId="0" borderId="149" xfId="0" applyBorder="1" applyAlignment="1" applyProtection="1">
      <alignment horizontal="center" vertical="center" wrapText="1"/>
    </xf>
    <xf numFmtId="0" fontId="0" fillId="0" borderId="171" xfId="0" applyBorder="1" applyAlignment="1" applyProtection="1">
      <alignment horizontal="center" vertical="center" wrapText="1"/>
    </xf>
    <xf numFmtId="0" fontId="109" fillId="3" borderId="173" xfId="0" applyNumberFormat="1" applyFont="1" applyFill="1" applyBorder="1" applyAlignment="1" applyProtection="1">
      <alignment vertical="center"/>
      <protection locked="0"/>
    </xf>
    <xf numFmtId="0" fontId="112" fillId="3" borderId="204" xfId="0" applyFont="1" applyFill="1" applyBorder="1" applyAlignment="1" applyProtection="1">
      <alignment vertical="center"/>
      <protection locked="0"/>
    </xf>
    <xf numFmtId="49" fontId="86" fillId="12" borderId="118" xfId="0" applyNumberFormat="1" applyFont="1" applyFill="1" applyBorder="1" applyAlignment="1" applyProtection="1">
      <alignment horizontal="center" vertical="center" wrapText="1"/>
    </xf>
    <xf numFmtId="0" fontId="0" fillId="0" borderId="61" xfId="0" applyBorder="1" applyAlignment="1" applyProtection="1">
      <alignment horizontal="center" vertical="center" wrapText="1"/>
    </xf>
    <xf numFmtId="49" fontId="86" fillId="3" borderId="118" xfId="0" applyNumberFormat="1" applyFont="1" applyFill="1" applyBorder="1" applyAlignment="1" applyProtection="1">
      <alignment horizontal="center" vertical="center" wrapText="1"/>
    </xf>
    <xf numFmtId="0" fontId="0" fillId="3" borderId="61" xfId="0" applyFill="1" applyBorder="1" applyAlignment="1" applyProtection="1">
      <alignment horizontal="center" vertical="center" wrapText="1"/>
    </xf>
    <xf numFmtId="0" fontId="90" fillId="9" borderId="18" xfId="0" applyFont="1" applyFill="1" applyBorder="1" applyAlignment="1" applyProtection="1">
      <alignment horizontal="left" vertical="center" wrapText="1"/>
    </xf>
    <xf numFmtId="0" fontId="90" fillId="9" borderId="0" xfId="0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09" fillId="12" borderId="173" xfId="0" applyNumberFormat="1" applyFont="1" applyFill="1" applyBorder="1" applyAlignment="1" applyProtection="1">
      <alignment vertical="center"/>
      <protection locked="0"/>
    </xf>
    <xf numFmtId="0" fontId="112" fillId="0" borderId="204" xfId="0" applyFont="1" applyBorder="1" applyAlignment="1" applyProtection="1">
      <alignment vertical="center"/>
      <protection locked="0"/>
    </xf>
    <xf numFmtId="0" fontId="58" fillId="9" borderId="202" xfId="0" applyFont="1" applyFill="1" applyBorder="1" applyAlignment="1" applyProtection="1">
      <alignment horizontal="left" vertical="center" wrapText="1"/>
    </xf>
    <xf numFmtId="0" fontId="0" fillId="9" borderId="91" xfId="0" applyFill="1" applyBorder="1" applyAlignment="1" applyProtection="1">
      <alignment horizontal="left" vertical="center" wrapText="1"/>
    </xf>
    <xf numFmtId="0" fontId="0" fillId="9" borderId="91" xfId="0" applyFill="1" applyBorder="1" applyAlignment="1" applyProtection="1">
      <alignment horizontal="left" vertical="center"/>
    </xf>
    <xf numFmtId="0" fontId="61" fillId="9" borderId="18" xfId="0" applyFont="1" applyFill="1" applyBorder="1" applyAlignment="1" applyProtection="1">
      <alignment horizontal="left" vertical="center" wrapText="1"/>
    </xf>
    <xf numFmtId="0" fontId="61" fillId="9" borderId="0" xfId="0" applyFont="1" applyFill="1" applyBorder="1" applyAlignment="1" applyProtection="1">
      <alignment horizontal="left" vertical="center" wrapText="1"/>
    </xf>
    <xf numFmtId="1" fontId="109" fillId="12" borderId="118" xfId="0" applyNumberFormat="1" applyFont="1" applyFill="1" applyBorder="1" applyAlignment="1" applyProtection="1">
      <alignment horizontal="center" vertical="center" wrapText="1"/>
      <protection locked="0"/>
    </xf>
    <xf numFmtId="0" fontId="112" fillId="0" borderId="61" xfId="0" applyFont="1" applyBorder="1" applyAlignment="1" applyProtection="1">
      <alignment horizontal="center" vertical="center" wrapText="1"/>
      <protection locked="0"/>
    </xf>
    <xf numFmtId="1" fontId="109" fillId="3" borderId="118" xfId="0" applyNumberFormat="1" applyFont="1" applyFill="1" applyBorder="1" applyAlignment="1" applyProtection="1">
      <alignment horizontal="center" vertical="center" wrapText="1"/>
      <protection locked="0"/>
    </xf>
    <xf numFmtId="0" fontId="112" fillId="3" borderId="61" xfId="0" applyFont="1" applyFill="1" applyBorder="1" applyAlignment="1" applyProtection="1">
      <alignment horizontal="center" vertical="center" wrapText="1"/>
      <protection locked="0"/>
    </xf>
    <xf numFmtId="0" fontId="0" fillId="9" borderId="0" xfId="0" applyFill="1" applyBorder="1" applyAlignment="1" applyProtection="1">
      <alignment horizontal="left" vertical="center" wrapText="1"/>
    </xf>
    <xf numFmtId="0" fontId="58" fillId="9" borderId="18" xfId="0" applyFont="1" applyFill="1" applyBorder="1" applyAlignment="1" applyProtection="1">
      <alignment horizontal="left" vertical="center" wrapText="1"/>
    </xf>
    <xf numFmtId="43" fontId="117" fillId="6" borderId="22" xfId="0" applyNumberFormat="1" applyFont="1" applyFill="1" applyBorder="1" applyAlignment="1" applyProtection="1">
      <alignment horizontal="right" vertical="center" wrapText="1"/>
      <protection locked="0"/>
    </xf>
    <xf numFmtId="43" fontId="112" fillId="0" borderId="62" xfId="0" applyNumberFormat="1" applyFont="1" applyBorder="1" applyAlignment="1" applyProtection="1">
      <alignment horizontal="right" vertical="center" wrapText="1"/>
      <protection locked="0"/>
    </xf>
    <xf numFmtId="43" fontId="117" fillId="13" borderId="63" xfId="0" applyNumberFormat="1" applyFont="1" applyFill="1" applyBorder="1" applyAlignment="1" applyProtection="1">
      <alignment horizontal="right" vertical="center" wrapText="1"/>
      <protection locked="0"/>
    </xf>
    <xf numFmtId="43" fontId="112" fillId="0" borderId="64" xfId="0" applyNumberFormat="1" applyFont="1" applyBorder="1" applyAlignment="1" applyProtection="1">
      <alignment horizontal="right" vertical="center" wrapText="1"/>
      <protection locked="0"/>
    </xf>
    <xf numFmtId="165" fontId="67" fillId="16" borderId="0" xfId="0" applyNumberFormat="1" applyFont="1" applyFill="1" applyBorder="1" applyAlignment="1" applyProtection="1">
      <alignment horizontal="right" vertical="center" wrapText="1"/>
      <protection locked="0"/>
    </xf>
    <xf numFmtId="0" fontId="130" fillId="17" borderId="0" xfId="0" applyFont="1" applyFill="1" applyBorder="1" applyAlignment="1" applyProtection="1">
      <alignment horizontal="left" vertical="center" wrapText="1"/>
      <protection locked="0"/>
    </xf>
    <xf numFmtId="0" fontId="131" fillId="17" borderId="0" xfId="0" applyFont="1" applyFill="1" applyAlignment="1" applyProtection="1">
      <alignment horizontal="left" vertical="center" wrapText="1"/>
      <protection locked="0"/>
    </xf>
    <xf numFmtId="0" fontId="109" fillId="3" borderId="17" xfId="0" applyFont="1" applyFill="1" applyBorder="1" applyAlignment="1" applyProtection="1">
      <alignment horizontal="center" vertical="center" wrapText="1"/>
    </xf>
    <xf numFmtId="0" fontId="166" fillId="3" borderId="19" xfId="0" applyFont="1" applyFill="1" applyBorder="1" applyAlignment="1" applyProtection="1">
      <alignment horizontal="center" vertical="center" wrapText="1"/>
    </xf>
    <xf numFmtId="0" fontId="124" fillId="10" borderId="70" xfId="0" applyFont="1" applyFill="1" applyBorder="1" applyAlignment="1" applyProtection="1">
      <alignment horizontal="center" vertical="center" wrapText="1"/>
      <protection locked="0"/>
    </xf>
    <xf numFmtId="0" fontId="124" fillId="0" borderId="71" xfId="0" applyFont="1" applyBorder="1" applyAlignment="1" applyProtection="1">
      <alignment horizontal="center" vertical="center" wrapText="1"/>
      <protection locked="0"/>
    </xf>
    <xf numFmtId="0" fontId="112" fillId="3" borderId="13" xfId="0" applyFont="1" applyFill="1" applyBorder="1" applyAlignment="1" applyProtection="1">
      <alignment horizontal="center" vertical="center" wrapText="1"/>
    </xf>
    <xf numFmtId="0" fontId="112" fillId="0" borderId="9" xfId="0" applyFont="1" applyBorder="1" applyAlignment="1" applyProtection="1">
      <alignment horizontal="center" vertical="center" wrapText="1"/>
    </xf>
    <xf numFmtId="0" fontId="112" fillId="0" borderId="8" xfId="0" applyFont="1" applyBorder="1" applyAlignment="1" applyProtection="1">
      <alignment horizontal="center" vertical="center" wrapText="1"/>
    </xf>
    <xf numFmtId="0" fontId="110" fillId="3" borderId="69" xfId="0" applyFont="1" applyFill="1" applyBorder="1" applyAlignment="1" applyProtection="1">
      <alignment horizontal="center" vertical="center" wrapText="1"/>
    </xf>
    <xf numFmtId="0" fontId="112" fillId="0" borderId="15" xfId="0" applyFont="1" applyBorder="1" applyAlignment="1" applyProtection="1">
      <alignment horizontal="center" vertical="center" wrapText="1"/>
    </xf>
    <xf numFmtId="0" fontId="112" fillId="0" borderId="110" xfId="0" applyFont="1" applyBorder="1" applyAlignment="1" applyProtection="1">
      <alignment horizontal="center" vertical="center" wrapText="1"/>
    </xf>
    <xf numFmtId="0" fontId="112" fillId="0" borderId="4" xfId="0" applyFont="1" applyBorder="1" applyAlignment="1" applyProtection="1">
      <alignment horizontal="center" vertical="center" wrapText="1"/>
    </xf>
    <xf numFmtId="0" fontId="112" fillId="0" borderId="111" xfId="0" applyFont="1" applyBorder="1" applyAlignment="1" applyProtection="1">
      <alignment horizontal="center" vertical="center" wrapText="1"/>
    </xf>
    <xf numFmtId="0" fontId="112" fillId="0" borderId="5" xfId="0" applyFont="1" applyBorder="1" applyAlignment="1" applyProtection="1">
      <alignment horizontal="center" vertical="center" wrapText="1"/>
    </xf>
    <xf numFmtId="0" fontId="128" fillId="16" borderId="0" xfId="0" applyFont="1" applyFill="1" applyBorder="1" applyAlignment="1" applyProtection="1">
      <alignment horizontal="left" vertical="center"/>
      <protection locked="0"/>
    </xf>
    <xf numFmtId="0" fontId="128" fillId="16" borderId="0" xfId="0" applyFont="1" applyFill="1" applyAlignment="1" applyProtection="1">
      <alignment vertical="center"/>
      <protection locked="0"/>
    </xf>
    <xf numFmtId="0" fontId="129" fillId="16" borderId="0" xfId="0" applyFont="1" applyFill="1" applyAlignment="1" applyProtection="1">
      <alignment vertical="center"/>
      <protection locked="0"/>
    </xf>
    <xf numFmtId="9" fontId="110" fillId="3" borderId="16" xfId="0" applyNumberFormat="1" applyFont="1" applyFill="1" applyBorder="1" applyAlignment="1" applyProtection="1">
      <alignment horizontal="center" vertical="center" wrapText="1"/>
    </xf>
    <xf numFmtId="9" fontId="110" fillId="3" borderId="1" xfId="0" applyNumberFormat="1" applyFont="1" applyFill="1" applyBorder="1" applyAlignment="1" applyProtection="1">
      <alignment horizontal="center" vertical="center" wrapText="1"/>
    </xf>
    <xf numFmtId="9" fontId="110" fillId="3" borderId="114" xfId="0" applyNumberFormat="1" applyFont="1" applyFill="1" applyBorder="1" applyAlignment="1" applyProtection="1">
      <alignment horizontal="center" vertical="center" wrapText="1"/>
    </xf>
    <xf numFmtId="0" fontId="112" fillId="3" borderId="114" xfId="0" applyFont="1" applyFill="1" applyBorder="1" applyAlignment="1" applyProtection="1">
      <alignment horizontal="center" vertical="center" wrapText="1"/>
    </xf>
    <xf numFmtId="0" fontId="112" fillId="3" borderId="16" xfId="0" applyFont="1" applyFill="1" applyBorder="1" applyAlignment="1" applyProtection="1">
      <alignment horizontal="center" vertical="center" wrapText="1"/>
    </xf>
    <xf numFmtId="0" fontId="112" fillId="3" borderId="1" xfId="0" applyFont="1" applyFill="1" applyBorder="1" applyAlignment="1" applyProtection="1">
      <alignment horizontal="center" vertical="center" wrapText="1"/>
    </xf>
    <xf numFmtId="0" fontId="62" fillId="14" borderId="0" xfId="0" applyFont="1" applyFill="1" applyBorder="1" applyAlignment="1" applyProtection="1">
      <alignment horizontal="right" wrapText="1"/>
      <protection locked="0"/>
    </xf>
    <xf numFmtId="0" fontId="62" fillId="14" borderId="0" xfId="0" applyFont="1" applyFill="1" applyAlignment="1" applyProtection="1">
      <alignment horizontal="right" wrapText="1"/>
      <protection locked="0"/>
    </xf>
    <xf numFmtId="49" fontId="111" fillId="3" borderId="111" xfId="0" applyNumberFormat="1" applyFont="1" applyFill="1" applyBorder="1" applyAlignment="1" applyProtection="1">
      <alignment horizontal="center" vertical="top" wrapText="1"/>
    </xf>
    <xf numFmtId="0" fontId="112" fillId="0" borderId="5" xfId="0" applyFont="1" applyBorder="1" applyAlignment="1" applyProtection="1">
      <alignment horizontal="center" vertical="top" wrapText="1"/>
    </xf>
    <xf numFmtId="0" fontId="110" fillId="3" borderId="69" xfId="0" applyNumberFormat="1" applyFont="1" applyFill="1" applyBorder="1" applyAlignment="1" applyProtection="1">
      <alignment horizontal="center" wrapText="1"/>
    </xf>
    <xf numFmtId="0" fontId="112" fillId="0" borderId="15" xfId="0" applyFont="1" applyBorder="1" applyAlignment="1" applyProtection="1">
      <alignment horizontal="center" wrapText="1"/>
    </xf>
    <xf numFmtId="0" fontId="110" fillId="3" borderId="110" xfId="0" applyNumberFormat="1" applyFont="1" applyFill="1" applyBorder="1" applyAlignment="1" applyProtection="1">
      <alignment horizontal="center" wrapText="1"/>
    </xf>
    <xf numFmtId="0" fontId="112" fillId="0" borderId="4" xfId="0" applyFont="1" applyBorder="1" applyAlignment="1" applyProtection="1">
      <alignment horizontal="center" wrapText="1"/>
    </xf>
    <xf numFmtId="49" fontId="111" fillId="3" borderId="11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110" fillId="3" borderId="14" xfId="0" applyFont="1" applyFill="1" applyBorder="1" applyAlignment="1" applyProtection="1">
      <alignment horizontal="center" vertical="center" wrapText="1"/>
    </xf>
    <xf numFmtId="0" fontId="112" fillId="3" borderId="15" xfId="0" applyFont="1" applyFill="1" applyBorder="1" applyAlignment="1" applyProtection="1">
      <alignment horizontal="center" vertical="center" wrapText="1"/>
    </xf>
    <xf numFmtId="0" fontId="112" fillId="3" borderId="0" xfId="0" applyFont="1" applyFill="1" applyBorder="1" applyAlignment="1" applyProtection="1">
      <alignment horizontal="center" vertical="center" wrapText="1"/>
    </xf>
    <xf numFmtId="0" fontId="112" fillId="3" borderId="4" xfId="0" applyFont="1" applyFill="1" applyBorder="1" applyAlignment="1" applyProtection="1">
      <alignment horizontal="center" vertical="center" wrapText="1"/>
    </xf>
    <xf numFmtId="0" fontId="112" fillId="3" borderId="92" xfId="0" applyFont="1" applyFill="1" applyBorder="1" applyAlignment="1" applyProtection="1">
      <alignment horizontal="center" vertical="center" wrapText="1"/>
    </xf>
    <xf numFmtId="0" fontId="112" fillId="3" borderId="5" xfId="0" applyFont="1" applyFill="1" applyBorder="1" applyAlignment="1" applyProtection="1">
      <alignment horizontal="center" vertical="center" wrapText="1"/>
    </xf>
    <xf numFmtId="0" fontId="112" fillId="3" borderId="9" xfId="0" applyFont="1" applyFill="1" applyBorder="1" applyAlignment="1" applyProtection="1">
      <alignment horizontal="center" vertical="center" wrapText="1"/>
    </xf>
    <xf numFmtId="0" fontId="112" fillId="3" borderId="8" xfId="0" applyFont="1" applyFill="1" applyBorder="1" applyAlignment="1" applyProtection="1">
      <alignment horizontal="center" vertical="center" wrapText="1"/>
    </xf>
    <xf numFmtId="0" fontId="124" fillId="0" borderId="191" xfId="0" applyFont="1" applyBorder="1" applyAlignment="1" applyProtection="1">
      <alignment horizontal="center" vertical="center" wrapText="1"/>
      <protection locked="0"/>
    </xf>
    <xf numFmtId="0" fontId="67" fillId="14" borderId="18" xfId="0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Border="1" applyAlignment="1" applyProtection="1">
      <alignment horizontal="right" vertical="center" wrapText="1"/>
      <protection locked="0"/>
    </xf>
    <xf numFmtId="0" fontId="124" fillId="23" borderId="70" xfId="0" applyFont="1" applyFill="1" applyBorder="1" applyAlignment="1" applyProtection="1">
      <alignment horizontal="center" vertical="center" wrapText="1"/>
      <protection locked="0"/>
    </xf>
    <xf numFmtId="0" fontId="124" fillId="23" borderId="191" xfId="0" applyFont="1" applyFill="1" applyBorder="1" applyAlignment="1" applyProtection="1">
      <alignment horizontal="center" vertical="center" wrapText="1"/>
      <protection locked="0"/>
    </xf>
    <xf numFmtId="0" fontId="52" fillId="12" borderId="140" xfId="0" applyFont="1" applyFill="1" applyBorder="1" applyAlignment="1" applyProtection="1">
      <alignment horizontal="center" vertical="center"/>
    </xf>
    <xf numFmtId="0" fontId="0" fillId="0" borderId="171" xfId="0" applyBorder="1" applyAlignment="1" applyProtection="1">
      <alignment horizontal="center" vertical="center"/>
    </xf>
    <xf numFmtId="0" fontId="189" fillId="17" borderId="18" xfId="0" applyFont="1" applyFill="1" applyBorder="1" applyAlignment="1" applyProtection="1">
      <alignment horizontal="left" vertical="center"/>
      <protection locked="0"/>
    </xf>
    <xf numFmtId="0" fontId="82" fillId="0" borderId="0" xfId="0" applyFont="1" applyAlignment="1" applyProtection="1">
      <alignment vertical="center"/>
      <protection locked="0"/>
    </xf>
    <xf numFmtId="0" fontId="82" fillId="0" borderId="18" xfId="0" applyFont="1" applyBorder="1" applyAlignment="1" applyProtection="1">
      <alignment vertical="center"/>
      <protection locked="0"/>
    </xf>
    <xf numFmtId="0" fontId="71" fillId="3" borderId="193" xfId="0" applyFont="1" applyFill="1" applyBorder="1" applyAlignment="1" applyProtection="1">
      <alignment horizontal="left" vertical="center"/>
      <protection locked="0"/>
    </xf>
    <xf numFmtId="0" fontId="57" fillId="3" borderId="26" xfId="0" applyFont="1" applyFill="1" applyBorder="1" applyAlignment="1" applyProtection="1">
      <alignment horizontal="left" vertical="center"/>
      <protection locked="0"/>
    </xf>
    <xf numFmtId="9" fontId="109" fillId="3" borderId="16" xfId="0" applyNumberFormat="1" applyFont="1" applyFill="1" applyBorder="1" applyAlignment="1" applyProtection="1">
      <alignment horizontal="center" vertical="center" wrapText="1"/>
    </xf>
    <xf numFmtId="9" fontId="109" fillId="3" borderId="1" xfId="0" applyNumberFormat="1" applyFont="1" applyFill="1" applyBorder="1" applyAlignment="1" applyProtection="1">
      <alignment horizontal="center" vertical="center" wrapText="1"/>
    </xf>
    <xf numFmtId="49" fontId="48" fillId="12" borderId="184" xfId="0" applyNumberFormat="1" applyFont="1" applyFill="1" applyBorder="1" applyAlignment="1" applyProtection="1">
      <alignment horizontal="center" vertical="center" wrapText="1"/>
    </xf>
    <xf numFmtId="49" fontId="48" fillId="12" borderId="141" xfId="0" applyNumberFormat="1" applyFont="1" applyFill="1" applyBorder="1" applyAlignment="1" applyProtection="1">
      <alignment horizontal="center" vertical="center" wrapText="1"/>
    </xf>
    <xf numFmtId="0" fontId="52" fillId="12" borderId="184" xfId="0" applyFont="1" applyFill="1" applyBorder="1" applyAlignment="1" applyProtection="1">
      <alignment horizontal="center" vertical="center"/>
    </xf>
    <xf numFmtId="0" fontId="52" fillId="12" borderId="141" xfId="0" applyFont="1" applyFill="1" applyBorder="1" applyAlignment="1" applyProtection="1">
      <alignment horizontal="center" vertical="center"/>
    </xf>
    <xf numFmtId="49" fontId="48" fillId="3" borderId="184" xfId="0" applyNumberFormat="1" applyFont="1" applyFill="1" applyBorder="1" applyAlignment="1" applyProtection="1">
      <alignment horizontal="center" vertical="center" wrapText="1"/>
    </xf>
    <xf numFmtId="49" fontId="48" fillId="3" borderId="171" xfId="0" applyNumberFormat="1" applyFont="1" applyFill="1" applyBorder="1" applyAlignment="1" applyProtection="1">
      <alignment horizontal="center" vertical="center" wrapText="1"/>
    </xf>
    <xf numFmtId="0" fontId="52" fillId="3" borderId="184" xfId="0" applyFont="1" applyFill="1" applyBorder="1" applyAlignment="1" applyProtection="1">
      <alignment horizontal="center" vertical="center"/>
    </xf>
    <xf numFmtId="0" fontId="52" fillId="3" borderId="171" xfId="0" applyFont="1" applyFill="1" applyBorder="1" applyAlignment="1" applyProtection="1">
      <alignment horizontal="center" vertical="center"/>
    </xf>
    <xf numFmtId="0" fontId="109" fillId="3" borderId="13" xfId="0" applyFont="1" applyFill="1" applyBorder="1" applyAlignment="1" applyProtection="1">
      <alignment horizontal="center" vertical="center" wrapText="1"/>
    </xf>
    <xf numFmtId="49" fontId="48" fillId="12" borderId="140" xfId="0" applyNumberFormat="1" applyFont="1" applyFill="1" applyBorder="1" applyAlignment="1" applyProtection="1">
      <alignment horizontal="center" vertical="center" wrapText="1"/>
    </xf>
    <xf numFmtId="0" fontId="110" fillId="3" borderId="7" xfId="0" applyNumberFormat="1" applyFont="1" applyFill="1" applyBorder="1" applyAlignment="1" applyProtection="1">
      <alignment horizontal="center" vertical="center"/>
    </xf>
    <xf numFmtId="0" fontId="112" fillId="3" borderId="9" xfId="0" applyFont="1" applyFill="1" applyBorder="1" applyAlignment="1" applyProtection="1">
      <alignment horizontal="center" vertical="center"/>
    </xf>
    <xf numFmtId="9" fontId="110" fillId="3" borderId="7" xfId="0" applyNumberFormat="1" applyFont="1" applyFill="1" applyBorder="1" applyAlignment="1" applyProtection="1">
      <alignment horizontal="center" vertical="center" wrapText="1"/>
    </xf>
    <xf numFmtId="9" fontId="110" fillId="3" borderId="111" xfId="0" applyNumberFormat="1" applyFont="1" applyFill="1" applyBorder="1" applyAlignment="1" applyProtection="1">
      <alignment horizontal="center" vertical="center" wrapText="1"/>
    </xf>
    <xf numFmtId="0" fontId="110" fillId="3" borderId="7" xfId="0" applyNumberFormat="1" applyFont="1" applyFill="1" applyBorder="1" applyAlignment="1" applyProtection="1">
      <alignment horizontal="center" vertical="center" wrapText="1"/>
    </xf>
    <xf numFmtId="0" fontId="112" fillId="3" borderId="8" xfId="0" applyFont="1" applyFill="1" applyBorder="1" applyAlignment="1" applyProtection="1">
      <alignment horizontal="center" vertical="center"/>
    </xf>
    <xf numFmtId="2" fontId="16" fillId="3" borderId="118" xfId="0" applyNumberFormat="1" applyFont="1" applyFill="1" applyBorder="1" applyAlignment="1" applyProtection="1">
      <alignment horizontal="center" vertical="center"/>
    </xf>
    <xf numFmtId="0" fontId="16" fillId="3" borderId="98" xfId="0" applyFont="1" applyFill="1" applyBorder="1" applyAlignment="1" applyProtection="1">
      <alignment horizontal="center" vertical="center"/>
    </xf>
    <xf numFmtId="0" fontId="16" fillId="3" borderId="239" xfId="0" applyFont="1" applyFill="1" applyBorder="1" applyAlignment="1" applyProtection="1">
      <alignment horizontal="center" vertical="center"/>
    </xf>
    <xf numFmtId="0" fontId="168" fillId="3" borderId="7" xfId="0" applyFont="1" applyFill="1" applyBorder="1" applyAlignment="1" applyProtection="1">
      <alignment horizontal="center" vertical="center" wrapText="1"/>
    </xf>
    <xf numFmtId="0" fontId="168" fillId="3" borderId="9" xfId="0" applyFont="1" applyFill="1" applyBorder="1" applyAlignment="1" applyProtection="1">
      <alignment horizontal="center" vertical="center" wrapText="1"/>
    </xf>
    <xf numFmtId="0" fontId="110" fillId="3" borderId="1" xfId="0" applyNumberFormat="1" applyFont="1" applyFill="1" applyBorder="1" applyAlignment="1" applyProtection="1">
      <alignment horizontal="center" vertical="center" wrapText="1"/>
    </xf>
    <xf numFmtId="0" fontId="60" fillId="3" borderId="244" xfId="0" applyNumberFormat="1" applyFont="1" applyFill="1" applyBorder="1" applyAlignment="1" applyProtection="1">
      <alignment horizontal="center" vertical="center"/>
    </xf>
    <xf numFmtId="0" fontId="0" fillId="3" borderId="145" xfId="0" applyFill="1" applyBorder="1" applyAlignment="1" applyProtection="1">
      <alignment horizontal="center" vertical="center"/>
    </xf>
    <xf numFmtId="0" fontId="0" fillId="3" borderId="222" xfId="0" applyFill="1" applyBorder="1" applyAlignment="1" applyProtection="1">
      <alignment horizontal="center" vertical="center"/>
    </xf>
    <xf numFmtId="0" fontId="0" fillId="3" borderId="127" xfId="0" applyFill="1" applyBorder="1" applyAlignment="1" applyProtection="1">
      <alignment horizontal="center" vertical="center"/>
    </xf>
    <xf numFmtId="0" fontId="110" fillId="3" borderId="2" xfId="0" applyFont="1" applyFill="1" applyBorder="1" applyAlignment="1" applyProtection="1">
      <alignment horizontal="center" vertical="center" wrapText="1"/>
    </xf>
    <xf numFmtId="0" fontId="112" fillId="3" borderId="3" xfId="0" applyFont="1" applyFill="1" applyBorder="1" applyAlignment="1" applyProtection="1">
      <alignment horizontal="center" vertical="center" wrapText="1"/>
    </xf>
    <xf numFmtId="0" fontId="60" fillId="3" borderId="247" xfId="0" applyNumberFormat="1" applyFont="1" applyFill="1" applyBorder="1" applyAlignment="1" applyProtection="1">
      <alignment horizontal="center" vertical="center"/>
    </xf>
    <xf numFmtId="0" fontId="0" fillId="3" borderId="245" xfId="0" applyFill="1" applyBorder="1" applyAlignment="1" applyProtection="1">
      <alignment horizontal="center" vertical="center"/>
    </xf>
    <xf numFmtId="0" fontId="0" fillId="3" borderId="225" xfId="0" applyFill="1" applyBorder="1" applyAlignment="1" applyProtection="1">
      <alignment horizontal="center" vertical="center"/>
    </xf>
    <xf numFmtId="0" fontId="0" fillId="3" borderId="224" xfId="0" applyFill="1" applyBorder="1" applyAlignment="1" applyProtection="1">
      <alignment horizontal="center" vertical="center"/>
    </xf>
    <xf numFmtId="0" fontId="0" fillId="0" borderId="0" xfId="0" applyAlignment="1" applyProtection="1">
      <protection locked="0"/>
    </xf>
    <xf numFmtId="2" fontId="16" fillId="3" borderId="95" xfId="0" applyNumberFormat="1" applyFont="1" applyFill="1" applyBorder="1" applyAlignment="1" applyProtection="1">
      <alignment horizontal="center" vertical="center"/>
    </xf>
    <xf numFmtId="2" fontId="167" fillId="3" borderId="118" xfId="0" applyNumberFormat="1" applyFont="1" applyFill="1" applyBorder="1" applyAlignment="1" applyProtection="1">
      <alignment horizontal="center" vertical="center"/>
    </xf>
    <xf numFmtId="0" fontId="167" fillId="3" borderId="98" xfId="0" applyFont="1" applyFill="1" applyBorder="1" applyAlignment="1" applyProtection="1">
      <alignment horizontal="center" vertical="center"/>
    </xf>
    <xf numFmtId="0" fontId="124" fillId="10" borderId="248" xfId="0" applyFont="1" applyFill="1" applyBorder="1" applyAlignment="1" applyProtection="1">
      <alignment horizontal="center" vertical="center" wrapText="1"/>
      <protection locked="0"/>
    </xf>
    <xf numFmtId="0" fontId="124" fillId="0" borderId="249" xfId="0" applyFont="1" applyBorder="1" applyAlignment="1" applyProtection="1">
      <alignment horizontal="center" vertical="center" wrapText="1"/>
      <protection locked="0"/>
    </xf>
    <xf numFmtId="0" fontId="166" fillId="3" borderId="1" xfId="0" applyFont="1" applyFill="1" applyBorder="1" applyAlignment="1" applyProtection="1">
      <alignment horizontal="center" vertical="center" wrapText="1"/>
    </xf>
    <xf numFmtId="0" fontId="110" fillId="3" borderId="9" xfId="0" applyNumberFormat="1" applyFont="1" applyFill="1" applyBorder="1" applyAlignment="1" applyProtection="1">
      <alignment horizontal="center" vertical="center" wrapText="1"/>
    </xf>
    <xf numFmtId="0" fontId="110" fillId="3" borderId="8" xfId="0" applyNumberFormat="1" applyFont="1" applyFill="1" applyBorder="1" applyAlignment="1" applyProtection="1">
      <alignment horizontal="center" vertical="center" wrapText="1"/>
    </xf>
    <xf numFmtId="0" fontId="110" fillId="3" borderId="9" xfId="0" applyNumberFormat="1" applyFont="1" applyFill="1" applyBorder="1" applyAlignment="1" applyProtection="1">
      <alignment horizontal="center" vertical="center"/>
    </xf>
    <xf numFmtId="0" fontId="110" fillId="3" borderId="8" xfId="0" applyNumberFormat="1" applyFont="1" applyFill="1" applyBorder="1" applyAlignment="1" applyProtection="1">
      <alignment horizontal="center" vertical="center"/>
    </xf>
    <xf numFmtId="9" fontId="110" fillId="3" borderId="9" xfId="0" applyNumberFormat="1" applyFont="1" applyFill="1" applyBorder="1" applyAlignment="1" applyProtection="1">
      <alignment horizontal="center" vertical="center" wrapText="1"/>
    </xf>
    <xf numFmtId="9" fontId="110" fillId="3" borderId="8" xfId="0" applyNumberFormat="1" applyFont="1" applyFill="1" applyBorder="1" applyAlignment="1" applyProtection="1">
      <alignment horizontal="center" vertical="center" wrapText="1"/>
    </xf>
    <xf numFmtId="2" fontId="2" fillId="9" borderId="267" xfId="0" applyNumberFormat="1" applyFont="1" applyFill="1" applyBorder="1" applyAlignment="1" applyProtection="1">
      <alignment horizontal="left" vertical="center"/>
    </xf>
    <xf numFmtId="2" fontId="58" fillId="9" borderId="268" xfId="0" applyNumberFormat="1" applyFont="1" applyFill="1" applyBorder="1" applyAlignment="1" applyProtection="1">
      <alignment horizontal="left" vertical="top" wrapText="1"/>
    </xf>
    <xf numFmtId="0" fontId="0" fillId="0" borderId="268" xfId="0" applyBorder="1" applyAlignment="1">
      <alignment horizontal="left" vertical="top" wrapText="1"/>
    </xf>
    <xf numFmtId="2" fontId="114" fillId="9" borderId="268" xfId="0" applyNumberFormat="1" applyFont="1" applyFill="1" applyBorder="1" applyAlignment="1" applyProtection="1">
      <alignment horizontal="left" vertical="center" wrapText="1"/>
    </xf>
    <xf numFmtId="2" fontId="116" fillId="9" borderId="269" xfId="0" applyNumberFormat="1" applyFont="1" applyFill="1" applyBorder="1" applyAlignment="1" applyProtection="1">
      <alignment horizontal="left" vertical="center"/>
    </xf>
    <xf numFmtId="3" fontId="191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90" fillId="0" borderId="0" xfId="0" applyNumberFormat="1" applyFont="1" applyFill="1" applyBorder="1" applyAlignment="1" applyProtection="1">
      <alignment vertical="center" wrapText="1"/>
      <protection locked="0"/>
    </xf>
    <xf numFmtId="2" fontId="23" fillId="9" borderId="267" xfId="0" applyNumberFormat="1" applyFont="1" applyFill="1" applyBorder="1" applyAlignment="1" applyProtection="1">
      <alignment horizontal="left" vertical="center"/>
    </xf>
    <xf numFmtId="2" fontId="126" fillId="2" borderId="270" xfId="0" applyNumberFormat="1" applyFont="1" applyFill="1" applyBorder="1" applyAlignment="1" applyProtection="1">
      <alignment horizontal="left" vertical="center"/>
      <protection locked="0"/>
    </xf>
    <xf numFmtId="2" fontId="121" fillId="2" borderId="43" xfId="0" applyNumberFormat="1" applyFont="1" applyFill="1" applyBorder="1" applyAlignment="1" applyProtection="1">
      <alignment horizontal="left" vertical="center" wrapText="1"/>
      <protection locked="0"/>
    </xf>
    <xf numFmtId="2" fontId="122" fillId="3" borderId="271" xfId="0" applyNumberFormat="1" applyFont="1" applyFill="1" applyBorder="1" applyAlignment="1" applyProtection="1">
      <alignment horizontal="left" vertical="center" wrapText="1"/>
      <protection locked="0"/>
    </xf>
    <xf numFmtId="2" fontId="192" fillId="0" borderId="0" xfId="0" applyNumberFormat="1" applyFont="1" applyFill="1" applyBorder="1" applyAlignment="1" applyProtection="1">
      <alignment vertical="center" wrapText="1"/>
      <protection locked="0"/>
    </xf>
    <xf numFmtId="2" fontId="193" fillId="0" borderId="0" xfId="0" applyNumberFormat="1" applyFont="1" applyFill="1" applyBorder="1" applyAlignment="1" applyProtection="1">
      <alignment vertical="center" wrapText="1"/>
      <protection locked="0"/>
    </xf>
    <xf numFmtId="2" fontId="109" fillId="12" borderId="272" xfId="0" applyNumberFormat="1" applyFont="1" applyFill="1" applyBorder="1" applyAlignment="1" applyProtection="1">
      <alignment vertical="center"/>
      <protection locked="0"/>
    </xf>
    <xf numFmtId="2" fontId="194" fillId="12" borderId="99" xfId="0" applyNumberFormat="1" applyFont="1" applyFill="1" applyBorder="1" applyAlignment="1" applyProtection="1">
      <alignment horizontal="center" vertical="center"/>
    </xf>
    <xf numFmtId="43" fontId="117" fillId="6" borderId="273" xfId="0" applyNumberFormat="1" applyFont="1" applyFill="1" applyBorder="1" applyAlignment="1" applyProtection="1">
      <alignment horizontal="right" vertical="center" wrapText="1"/>
      <protection locked="0"/>
    </xf>
    <xf numFmtId="2" fontId="167" fillId="12" borderId="272" xfId="0" applyNumberFormat="1" applyFont="1" applyFill="1" applyBorder="1" applyAlignment="1" applyProtection="1">
      <alignment vertical="center"/>
      <protection locked="0"/>
    </xf>
    <xf numFmtId="43" fontId="118" fillId="6" borderId="273" xfId="0" applyNumberFormat="1" applyFont="1" applyFill="1" applyBorder="1" applyAlignment="1" applyProtection="1">
      <alignment horizontal="right" vertical="center" wrapText="1"/>
      <protection locked="0"/>
    </xf>
    <xf numFmtId="1" fontId="18" fillId="12" borderId="99" xfId="0" applyNumberFormat="1" applyFont="1" applyFill="1" applyBorder="1" applyAlignment="1" applyProtection="1">
      <alignment horizontal="center" vertical="center"/>
    </xf>
    <xf numFmtId="2" fontId="109" fillId="3" borderId="272" xfId="0" applyNumberFormat="1" applyFont="1" applyFill="1" applyBorder="1" applyAlignment="1" applyProtection="1">
      <alignment vertical="center"/>
      <protection locked="0"/>
    </xf>
    <xf numFmtId="43" fontId="117" fillId="13" borderId="273" xfId="0" applyNumberFormat="1" applyFont="1" applyFill="1" applyBorder="1" applyAlignment="1" applyProtection="1">
      <alignment horizontal="right" vertical="center" wrapText="1"/>
      <protection locked="0"/>
    </xf>
    <xf numFmtId="2" fontId="167" fillId="3" borderId="272" xfId="0" applyNumberFormat="1" applyFont="1" applyFill="1" applyBorder="1" applyAlignment="1" applyProtection="1">
      <alignment vertical="center"/>
      <protection locked="0"/>
    </xf>
    <xf numFmtId="43" fontId="118" fillId="13" borderId="273" xfId="0" applyNumberFormat="1" applyFont="1" applyFill="1" applyBorder="1" applyAlignment="1" applyProtection="1">
      <alignment horizontal="right" vertical="center" wrapText="1"/>
      <protection locked="0"/>
    </xf>
    <xf numFmtId="1" fontId="22" fillId="3" borderId="99" xfId="0" applyNumberFormat="1" applyFont="1" applyFill="1" applyBorder="1" applyAlignment="1" applyProtection="1">
      <alignment horizontal="center" vertical="center"/>
    </xf>
    <xf numFmtId="2" fontId="28" fillId="12" borderId="99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192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74" fillId="2" borderId="274" xfId="0" applyNumberFormat="1" applyFont="1" applyFill="1" applyBorder="1" applyAlignment="1" applyProtection="1">
      <alignment horizontal="left" vertical="center"/>
    </xf>
    <xf numFmtId="2" fontId="9" fillId="2" borderId="105" xfId="0" applyNumberFormat="1" applyFont="1" applyFill="1" applyBorder="1" applyAlignment="1" applyProtection="1">
      <alignment horizontal="left" vertical="center" wrapText="1"/>
    </xf>
    <xf numFmtId="43" fontId="122" fillId="3" borderId="275" xfId="0" applyNumberFormat="1" applyFont="1" applyFill="1" applyBorder="1" applyAlignment="1" applyProtection="1">
      <alignment horizontal="right" vertical="center" wrapText="1"/>
      <protection locked="0"/>
    </xf>
    <xf numFmtId="2" fontId="110" fillId="0" borderId="276" xfId="0" applyNumberFormat="1" applyFont="1" applyFill="1" applyBorder="1" applyAlignment="1" applyProtection="1">
      <alignment vertical="center"/>
      <protection locked="0"/>
    </xf>
    <xf numFmtId="2" fontId="10" fillId="0" borderId="47" xfId="1" applyNumberFormat="1" applyFont="1" applyFill="1" applyBorder="1" applyAlignment="1" applyProtection="1">
      <alignment horizontal="center" vertical="center"/>
      <protection locked="0"/>
    </xf>
    <xf numFmtId="2" fontId="22" fillId="0" borderId="47" xfId="0" applyNumberFormat="1" applyFont="1" applyFill="1" applyBorder="1" applyAlignment="1" applyProtection="1">
      <alignment horizontal="center" vertical="center"/>
      <protection locked="0"/>
    </xf>
    <xf numFmtId="2" fontId="87" fillId="0" borderId="47" xfId="0" applyNumberFormat="1" applyFont="1" applyBorder="1" applyAlignment="1" applyProtection="1">
      <alignment horizontal="center" vertical="center" textRotation="90" wrapText="1"/>
      <protection locked="0"/>
    </xf>
    <xf numFmtId="43" fontId="74" fillId="7" borderId="277" xfId="0" applyNumberFormat="1" applyFont="1" applyFill="1" applyBorder="1" applyAlignment="1" applyProtection="1">
      <alignment horizontal="right" vertical="center" wrapText="1"/>
      <protection locked="0"/>
    </xf>
    <xf numFmtId="3" fontId="19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23" fillId="9" borderId="278" xfId="0" applyNumberFormat="1" applyFont="1" applyFill="1" applyBorder="1" applyAlignment="1" applyProtection="1">
      <alignment horizontal="left" vertical="center"/>
    </xf>
    <xf numFmtId="2" fontId="132" fillId="3" borderId="279" xfId="0" applyNumberFormat="1" applyFont="1" applyFill="1" applyBorder="1" applyAlignment="1" applyProtection="1">
      <alignment vertical="center" wrapText="1"/>
      <protection locked="0"/>
    </xf>
    <xf numFmtId="0" fontId="0" fillId="0" borderId="280" xfId="0" applyBorder="1" applyAlignment="1" applyProtection="1">
      <alignment vertical="center" wrapText="1"/>
      <protection locked="0"/>
    </xf>
    <xf numFmtId="0" fontId="0" fillId="0" borderId="281" xfId="0" applyBorder="1" applyAlignment="1" applyProtection="1">
      <alignment vertical="center" wrapText="1"/>
      <protection locked="0"/>
    </xf>
    <xf numFmtId="2" fontId="93" fillId="0" borderId="0" xfId="0" applyNumberFormat="1" applyFont="1" applyFill="1" applyBorder="1" applyProtection="1">
      <protection locked="0"/>
    </xf>
    <xf numFmtId="2" fontId="62" fillId="0" borderId="0" xfId="0" applyNumberFormat="1" applyFont="1" applyFill="1" applyBorder="1" applyAlignment="1" applyProtection="1">
      <alignment horizontal="right" wrapText="1"/>
      <protection locked="0"/>
    </xf>
    <xf numFmtId="2" fontId="62" fillId="0" borderId="0" xfId="0" applyNumberFormat="1" applyFont="1" applyFill="1" applyAlignment="1" applyProtection="1">
      <alignment horizontal="right" wrapText="1"/>
      <protection locked="0"/>
    </xf>
    <xf numFmtId="2" fontId="128" fillId="0" borderId="0" xfId="0" applyNumberFormat="1" applyFont="1" applyFill="1" applyBorder="1" applyAlignment="1" applyProtection="1">
      <alignment horizontal="left" vertical="center"/>
      <protection locked="0"/>
    </xf>
    <xf numFmtId="2" fontId="128" fillId="0" borderId="0" xfId="0" applyNumberFormat="1" applyFont="1" applyFill="1" applyAlignment="1" applyProtection="1">
      <alignment vertical="center"/>
      <protection locked="0"/>
    </xf>
    <xf numFmtId="2" fontId="129" fillId="0" borderId="0" xfId="0" applyNumberFormat="1" applyFont="1" applyFill="1" applyAlignment="1" applyProtection="1">
      <alignment vertical="center"/>
      <protection locked="0"/>
    </xf>
    <xf numFmtId="2" fontId="130" fillId="0" borderId="0" xfId="0" applyNumberFormat="1" applyFont="1" applyFill="1" applyBorder="1" applyAlignment="1" applyProtection="1">
      <alignment horizontal="left" vertical="center" wrapText="1"/>
      <protection locked="0"/>
    </xf>
    <xf numFmtId="2" fontId="131" fillId="0" borderId="0" xfId="0" applyNumberFormat="1" applyFont="1" applyFill="1" applyAlignment="1" applyProtection="1">
      <alignment horizontal="left" vertical="center" wrapText="1"/>
      <protection locked="0"/>
    </xf>
    <xf numFmtId="2" fontId="67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ill="1" applyAlignment="1" applyProtection="1">
      <alignment horizontal="center" vertical="center" wrapText="1"/>
      <protection locked="0"/>
    </xf>
    <xf numFmtId="2" fontId="82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6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6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8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25" fillId="0" borderId="0" xfId="0" applyNumberFormat="1" applyFont="1" applyFill="1" applyBorder="1" applyAlignment="1" applyProtection="1">
      <alignment horizontal="right" vertical="center" wrapText="1"/>
      <protection locked="0"/>
    </xf>
    <xf numFmtId="43" fontId="67" fillId="0" borderId="0" xfId="0" applyNumberFormat="1" applyFont="1" applyFill="1" applyBorder="1" applyAlignment="1" applyProtection="1">
      <alignment horizontal="right" vertical="center" wrapText="1"/>
      <protection locked="0"/>
    </xf>
    <xf numFmtId="43" fontId="66" fillId="0" borderId="0" xfId="0" applyNumberFormat="1" applyFont="1" applyFill="1" applyBorder="1" applyAlignment="1" applyProtection="1">
      <alignment horizontal="right" vertical="center" wrapText="1"/>
      <protection locked="0"/>
    </xf>
    <xf numFmtId="43" fontId="82" fillId="0" borderId="0" xfId="0" applyNumberFormat="1" applyFont="1" applyFill="1" applyBorder="1" applyAlignment="1" applyProtection="1">
      <alignment horizontal="right" vertical="center" wrapText="1"/>
      <protection locked="0"/>
    </xf>
    <xf numFmtId="43" fontId="12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83" fillId="0" borderId="0" xfId="0" applyNumberFormat="1" applyFont="1" applyFill="1" applyBorder="1" applyAlignment="1" applyProtection="1">
      <alignment horizontal="right" vertical="center"/>
      <protection locked="0"/>
    </xf>
    <xf numFmtId="2" fontId="12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62" fillId="0" borderId="0" xfId="0" applyNumberFormat="1" applyFont="1" applyFill="1" applyBorder="1" applyAlignment="1" applyProtection="1">
      <alignment horizontal="right" vertical="center"/>
      <protection locked="0"/>
    </xf>
    <xf numFmtId="2" fontId="84" fillId="0" borderId="0" xfId="0" applyNumberFormat="1" applyFont="1" applyFill="1" applyBorder="1" applyAlignment="1" applyProtection="1">
      <alignment horizontal="right" vertical="center"/>
      <protection locked="0"/>
    </xf>
    <xf numFmtId="2" fontId="67" fillId="0" borderId="0" xfId="0" applyNumberFormat="1" applyFont="1" applyFill="1" applyBorder="1" applyAlignment="1" applyProtection="1">
      <alignment horizontal="right" vertical="center"/>
      <protection locked="0"/>
    </xf>
    <xf numFmtId="2" fontId="80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33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94" fillId="0" borderId="0" xfId="0" applyNumberFormat="1" applyFont="1" applyFill="1" applyBorder="1" applyProtection="1">
      <protection locked="0"/>
    </xf>
    <xf numFmtId="2" fontId="96" fillId="0" borderId="0" xfId="0" applyNumberFormat="1" applyFont="1" applyFill="1" applyBorder="1" applyAlignment="1" applyProtection="1">
      <alignment horizontal="right"/>
      <protection locked="0"/>
    </xf>
  </cellXfs>
  <cellStyles count="5">
    <cellStyle name="Гиперссылка" xfId="3" builtinId="8" hidden="1"/>
    <cellStyle name="Денежный [0]_VRF_KXJ_PL" xfId="1" xr:uid="{00000000-0005-0000-0000-000001000000}"/>
    <cellStyle name="Обычный" xfId="0" builtinId="0"/>
    <cellStyle name="Обычный 2" xfId="2" xr:uid="{00000000-0005-0000-0000-000003000000}"/>
    <cellStyle name="Обычный 3" xfId="4" xr:uid="{00000000-0005-0000-0000-000004000000}"/>
  </cellStyles>
  <dxfs count="0"/>
  <tableStyles count="0" defaultTableStyle="TableStyleMedium9" defaultPivotStyle="PivotStyleLight16"/>
  <colors>
    <mruColors>
      <color rgb="FFCC0066"/>
      <color rgb="FF008000"/>
      <color rgb="FF0000FF"/>
      <color rgb="FFFFFF99"/>
      <color rgb="FF996633"/>
      <color rgb="FFFCF8F8"/>
      <color rgb="FFF6EAEA"/>
      <color rgb="FFFAF2F2"/>
      <color rgb="FFF0DCDC"/>
      <color rgb="FFF5D7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.png"/><Relationship Id="rId18" Type="http://schemas.openxmlformats.org/officeDocument/2006/relationships/image" Target="../media/image27.emf"/><Relationship Id="rId3" Type="http://schemas.openxmlformats.org/officeDocument/2006/relationships/image" Target="../media/image20.png"/><Relationship Id="rId7" Type="http://schemas.openxmlformats.org/officeDocument/2006/relationships/image" Target="../media/image9.png"/><Relationship Id="rId12" Type="http://schemas.openxmlformats.org/officeDocument/2006/relationships/image" Target="../media/image2.png"/><Relationship Id="rId17" Type="http://schemas.openxmlformats.org/officeDocument/2006/relationships/image" Target="../media/image26.emf"/><Relationship Id="rId2" Type="http://schemas.openxmlformats.org/officeDocument/2006/relationships/image" Target="../media/image19.png"/><Relationship Id="rId16" Type="http://schemas.openxmlformats.org/officeDocument/2006/relationships/image" Target="../media/image25.png"/><Relationship Id="rId20" Type="http://schemas.openxmlformats.org/officeDocument/2006/relationships/image" Target="../media/image29.jpeg"/><Relationship Id="rId1" Type="http://schemas.openxmlformats.org/officeDocument/2006/relationships/image" Target="../media/image18.png"/><Relationship Id="rId6" Type="http://schemas.openxmlformats.org/officeDocument/2006/relationships/image" Target="../media/image8.png"/><Relationship Id="rId11" Type="http://schemas.openxmlformats.org/officeDocument/2006/relationships/image" Target="../media/image24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10" Type="http://schemas.openxmlformats.org/officeDocument/2006/relationships/image" Target="../media/image23.png"/><Relationship Id="rId19" Type="http://schemas.openxmlformats.org/officeDocument/2006/relationships/image" Target="../media/image28.emf"/><Relationship Id="rId4" Type="http://schemas.openxmlformats.org/officeDocument/2006/relationships/image" Target="../media/image21.png"/><Relationship Id="rId9" Type="http://schemas.openxmlformats.org/officeDocument/2006/relationships/image" Target="../media/image22.png"/><Relationship Id="rId1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jpe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291914</xdr:colOff>
      <xdr:row>177</xdr:row>
      <xdr:rowOff>57150</xdr:rowOff>
    </xdr:from>
    <xdr:to>
      <xdr:col>7</xdr:col>
      <xdr:colOff>381545</xdr:colOff>
      <xdr:row>177</xdr:row>
      <xdr:rowOff>787239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714" y="32318325"/>
          <a:ext cx="946881" cy="730089"/>
        </a:xfrm>
        <a:prstGeom prst="rect">
          <a:avLst/>
        </a:prstGeom>
      </xdr:spPr>
    </xdr:pic>
    <xdr:clientData/>
  </xdr:twoCellAnchor>
  <xdr:twoCellAnchor editAs="oneCell">
    <xdr:from>
      <xdr:col>5</xdr:col>
      <xdr:colOff>547790</xdr:colOff>
      <xdr:row>155</xdr:row>
      <xdr:rowOff>206870</xdr:rowOff>
    </xdr:from>
    <xdr:to>
      <xdr:col>7</xdr:col>
      <xdr:colOff>500167</xdr:colOff>
      <xdr:row>158</xdr:row>
      <xdr:rowOff>1994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765" y="28267520"/>
          <a:ext cx="1609727" cy="680950"/>
        </a:xfrm>
        <a:prstGeom prst="rect">
          <a:avLst/>
        </a:prstGeom>
      </xdr:spPr>
    </xdr:pic>
    <xdr:clientData/>
  </xdr:twoCellAnchor>
  <xdr:twoCellAnchor editAs="oneCell">
    <xdr:from>
      <xdr:col>4</xdr:col>
      <xdr:colOff>1133475</xdr:colOff>
      <xdr:row>91</xdr:row>
      <xdr:rowOff>7005</xdr:rowOff>
    </xdr:from>
    <xdr:to>
      <xdr:col>7</xdr:col>
      <xdr:colOff>701675</xdr:colOff>
      <xdr:row>91</xdr:row>
      <xdr:rowOff>829705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5332730"/>
          <a:ext cx="2368550" cy="82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158353</xdr:colOff>
      <xdr:row>10</xdr:row>
      <xdr:rowOff>0</xdr:rowOff>
    </xdr:from>
    <xdr:to>
      <xdr:col>7</xdr:col>
      <xdr:colOff>708527</xdr:colOff>
      <xdr:row>11</xdr:row>
      <xdr:rowOff>7618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953" y="9931461"/>
          <a:ext cx="2207524" cy="769618"/>
        </a:xfrm>
        <a:prstGeom prst="rect">
          <a:avLst/>
        </a:prstGeom>
      </xdr:spPr>
    </xdr:pic>
    <xdr:clientData/>
  </xdr:twoCellAnchor>
  <xdr:twoCellAnchor editAs="oneCell">
    <xdr:from>
      <xdr:col>5</xdr:col>
      <xdr:colOff>406050</xdr:colOff>
      <xdr:row>49</xdr:row>
      <xdr:rowOff>17039</xdr:rowOff>
    </xdr:from>
    <xdr:to>
      <xdr:col>7</xdr:col>
      <xdr:colOff>801756</xdr:colOff>
      <xdr:row>50</xdr:row>
      <xdr:rowOff>28574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025" y="6960764"/>
          <a:ext cx="2053056" cy="773535"/>
        </a:xfrm>
        <a:prstGeom prst="rect">
          <a:avLst/>
        </a:prstGeom>
      </xdr:spPr>
    </xdr:pic>
    <xdr:clientData/>
  </xdr:twoCellAnchor>
  <xdr:twoCellAnchor editAs="oneCell">
    <xdr:from>
      <xdr:col>5</xdr:col>
      <xdr:colOff>257743</xdr:colOff>
      <xdr:row>106</xdr:row>
      <xdr:rowOff>30816</xdr:rowOff>
    </xdr:from>
    <xdr:to>
      <xdr:col>7</xdr:col>
      <xdr:colOff>618559</xdr:colOff>
      <xdr:row>106</xdr:row>
      <xdr:rowOff>807385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718" y="18499791"/>
          <a:ext cx="2018166" cy="7765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437869</xdr:colOff>
      <xdr:row>125</xdr:row>
      <xdr:rowOff>220596</xdr:rowOff>
    </xdr:from>
    <xdr:to>
      <xdr:col>7</xdr:col>
      <xdr:colOff>647982</xdr:colOff>
      <xdr:row>126</xdr:row>
      <xdr:rowOff>789052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844" y="22594821"/>
          <a:ext cx="1867463" cy="8065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412868</xdr:colOff>
      <xdr:row>125</xdr:row>
      <xdr:rowOff>205597</xdr:rowOff>
    </xdr:from>
    <xdr:to>
      <xdr:col>5</xdr:col>
      <xdr:colOff>263408</xdr:colOff>
      <xdr:row>126</xdr:row>
      <xdr:rowOff>765952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793" y="22579822"/>
          <a:ext cx="1784115" cy="7984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309607</xdr:colOff>
      <xdr:row>66</xdr:row>
      <xdr:rowOff>652704</xdr:rowOff>
    </xdr:from>
    <xdr:to>
      <xdr:col>4</xdr:col>
      <xdr:colOff>178044</xdr:colOff>
      <xdr:row>67</xdr:row>
      <xdr:rowOff>8916</xdr:rowOff>
    </xdr:to>
    <xdr:sp macro="" textlink="">
      <xdr:nvSpPr>
        <xdr:cNvPr id="25" name="Rectangle 1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2881357" y="11006379"/>
          <a:ext cx="6494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401112</xdr:colOff>
      <xdr:row>66</xdr:row>
      <xdr:rowOff>49695</xdr:rowOff>
    </xdr:from>
    <xdr:to>
      <xdr:col>5</xdr:col>
      <xdr:colOff>218565</xdr:colOff>
      <xdr:row>66</xdr:row>
      <xdr:rowOff>687456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037" y="10498620"/>
          <a:ext cx="1751028" cy="637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485949</xdr:colOff>
      <xdr:row>66</xdr:row>
      <xdr:rowOff>42369</xdr:rowOff>
    </xdr:from>
    <xdr:to>
      <xdr:col>7</xdr:col>
      <xdr:colOff>643417</xdr:colOff>
      <xdr:row>66</xdr:row>
      <xdr:rowOff>712376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924" y="10491294"/>
          <a:ext cx="1814818" cy="670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386538</xdr:colOff>
      <xdr:row>66</xdr:row>
      <xdr:rowOff>635975</xdr:rowOff>
    </xdr:from>
    <xdr:to>
      <xdr:col>6</xdr:col>
      <xdr:colOff>304800</xdr:colOff>
      <xdr:row>67</xdr:row>
      <xdr:rowOff>37367</xdr:rowOff>
    </xdr:to>
    <xdr:sp macro="" textlink="">
      <xdr:nvSpPr>
        <xdr:cNvPr id="41" name="Rectangle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5187138" y="11056325"/>
          <a:ext cx="718362" cy="23959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816787</xdr:colOff>
      <xdr:row>49</xdr:row>
      <xdr:rowOff>105441</xdr:rowOff>
    </xdr:from>
    <xdr:to>
      <xdr:col>5</xdr:col>
      <xdr:colOff>596346</xdr:colOff>
      <xdr:row>49</xdr:row>
      <xdr:rowOff>326811</xdr:rowOff>
    </xdr:to>
    <xdr:sp macro="" textlink="">
      <xdr:nvSpPr>
        <xdr:cNvPr id="42" name="Rectangl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4426762" y="7049166"/>
          <a:ext cx="922559" cy="22137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PURE WHITE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753304</xdr:colOff>
      <xdr:row>106</xdr:row>
      <xdr:rowOff>69346</xdr:rowOff>
    </xdr:from>
    <xdr:to>
      <xdr:col>5</xdr:col>
      <xdr:colOff>181804</xdr:colOff>
      <xdr:row>106</xdr:row>
      <xdr:rowOff>302542</xdr:rowOff>
    </xdr:to>
    <xdr:sp macro="" textlink="">
      <xdr:nvSpPr>
        <xdr:cNvPr id="3" name="Прямоугольник: скругленные углы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63279" y="18538321"/>
          <a:ext cx="571500" cy="233196"/>
        </a:xfrm>
        <a:prstGeom prst="roundRect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rIns="18000" rtlCol="0" anchor="t"/>
        <a:lstStyle/>
        <a:p>
          <a:pPr algn="l"/>
          <a:r>
            <a:rPr lang="ru-RU" sz="900" b="1">
              <a:latin typeface="Arial Narrow" panose="020B0606020202030204" pitchFamily="34" charset="0"/>
            </a:rPr>
            <a:t>ФЛАГМАН</a:t>
          </a:r>
        </a:p>
      </xdr:txBody>
    </xdr:sp>
    <xdr:clientData/>
  </xdr:twoCellAnchor>
  <xdr:twoCellAnchor>
    <xdr:from>
      <xdr:col>2</xdr:col>
      <xdr:colOff>581854</xdr:colOff>
      <xdr:row>126</xdr:row>
      <xdr:rowOff>59821</xdr:rowOff>
    </xdr:from>
    <xdr:to>
      <xdr:col>3</xdr:col>
      <xdr:colOff>362779</xdr:colOff>
      <xdr:row>126</xdr:row>
      <xdr:rowOff>293017</xdr:rowOff>
    </xdr:to>
    <xdr:sp macro="" textlink="">
      <xdr:nvSpPr>
        <xdr:cNvPr id="55" name="Прямоугольник: скругленные углы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2620204" y="22672171"/>
          <a:ext cx="571500" cy="233196"/>
        </a:xfrm>
        <a:prstGeom prst="roundRect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rIns="18000" rtlCol="0" anchor="t"/>
        <a:lstStyle/>
        <a:p>
          <a:pPr algn="l"/>
          <a:r>
            <a:rPr lang="ru-RU" sz="900" b="1">
              <a:latin typeface="Arial Narrow" panose="020B0606020202030204" pitchFamily="34" charset="0"/>
            </a:rPr>
            <a:t>ФЛАГМАН</a:t>
          </a:r>
        </a:p>
      </xdr:txBody>
    </xdr:sp>
    <xdr:clientData/>
  </xdr:twoCellAnchor>
  <xdr:twoCellAnchor>
    <xdr:from>
      <xdr:col>3</xdr:col>
      <xdr:colOff>252457</xdr:colOff>
      <xdr:row>126</xdr:row>
      <xdr:rowOff>652704</xdr:rowOff>
    </xdr:from>
    <xdr:to>
      <xdr:col>4</xdr:col>
      <xdr:colOff>120894</xdr:colOff>
      <xdr:row>127</xdr:row>
      <xdr:rowOff>8916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3081382" y="23265054"/>
          <a:ext cx="6494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209550</xdr:colOff>
      <xdr:row>126</xdr:row>
      <xdr:rowOff>647700</xdr:rowOff>
    </xdr:from>
    <xdr:to>
      <xdr:col>6</xdr:col>
      <xdr:colOff>104775</xdr:colOff>
      <xdr:row>127</xdr:row>
      <xdr:rowOff>49092</xdr:rowOff>
    </xdr:to>
    <xdr:sp macro="" textlink="">
      <xdr:nvSpPr>
        <xdr:cNvPr id="62" name="Rectangle 1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5010150" y="23231475"/>
          <a:ext cx="695325" cy="23959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628885</xdr:colOff>
      <xdr:row>188</xdr:row>
      <xdr:rowOff>30845</xdr:rowOff>
    </xdr:from>
    <xdr:to>
      <xdr:col>5</xdr:col>
      <xdr:colOff>456965</xdr:colOff>
      <xdr:row>188</xdr:row>
      <xdr:rowOff>809262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860" y="34978070"/>
          <a:ext cx="971080" cy="778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286078</xdr:colOff>
      <xdr:row>188</xdr:row>
      <xdr:rowOff>2799</xdr:rowOff>
    </xdr:from>
    <xdr:to>
      <xdr:col>7</xdr:col>
      <xdr:colOff>409247</xdr:colOff>
      <xdr:row>188</xdr:row>
      <xdr:rowOff>816347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878" y="34950024"/>
          <a:ext cx="980419" cy="8135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154580</xdr:colOff>
      <xdr:row>188</xdr:row>
      <xdr:rowOff>628650</xdr:rowOff>
    </xdr:from>
    <xdr:to>
      <xdr:col>4</xdr:col>
      <xdr:colOff>875907</xdr:colOff>
      <xdr:row>188</xdr:row>
      <xdr:rowOff>790575</xdr:rowOff>
    </xdr:to>
    <xdr:sp macro="" textlink="">
      <xdr:nvSpPr>
        <xdr:cNvPr id="73" name="Rectangle 1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3764555" y="35575875"/>
          <a:ext cx="721327" cy="1619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345080</xdr:colOff>
      <xdr:row>188</xdr:row>
      <xdr:rowOff>628650</xdr:rowOff>
    </xdr:from>
    <xdr:to>
      <xdr:col>6</xdr:col>
      <xdr:colOff>685800</xdr:colOff>
      <xdr:row>188</xdr:row>
      <xdr:rowOff>800100</xdr:rowOff>
    </xdr:to>
    <xdr:sp macro="" textlink="">
      <xdr:nvSpPr>
        <xdr:cNvPr id="74" name="Rectangle 1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5098055" y="35575875"/>
          <a:ext cx="1226545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19050</xdr:rowOff>
    </xdr:from>
    <xdr:to>
      <xdr:col>8</xdr:col>
      <xdr:colOff>0</xdr:colOff>
      <xdr:row>2</xdr:row>
      <xdr:rowOff>1919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EF04E00-38D9-4AF1-A72A-7DDB40820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7324725" cy="611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760924</xdr:colOff>
      <xdr:row>1</xdr:row>
      <xdr:rowOff>90625</xdr:rowOff>
    </xdr:from>
    <xdr:to>
      <xdr:col>7</xdr:col>
      <xdr:colOff>795732</xdr:colOff>
      <xdr:row>1</xdr:row>
      <xdr:rowOff>176075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65C577B3-0B35-4D0A-B480-6091F866BC9C}"/>
            </a:ext>
          </a:extLst>
        </xdr:cNvPr>
        <xdr:cNvSpPr/>
      </xdr:nvSpPr>
      <xdr:spPr>
        <a:xfrm>
          <a:off x="6356862" y="388281"/>
          <a:ext cx="892058" cy="854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" tIns="3600" rIns="3600" bIns="3600" rtlCol="0" anchor="t"/>
        <a:lstStyle/>
        <a:p>
          <a:pPr algn="ctr"/>
          <a:r>
            <a:rPr lang="ru-RU" sz="550" b="1">
              <a:solidFill>
                <a:schemeClr val="tx1"/>
              </a:solidFill>
              <a:latin typeface="Arial" panose="020B0604020202020204" pitchFamily="34" charset="0"/>
              <a:ea typeface="Microsoft Sans Serif" panose="020B0604020202020204" pitchFamily="34" charset="0"/>
              <a:cs typeface="Arial" panose="020B0604020202020204" pitchFamily="34" charset="0"/>
            </a:rPr>
            <a:t>Действует с 01.06.2019</a:t>
          </a:r>
        </a:p>
      </xdr:txBody>
    </xdr:sp>
    <xdr:clientData/>
  </xdr:twoCellAnchor>
  <xdr:twoCellAnchor editAs="oneCell">
    <xdr:from>
      <xdr:col>3</xdr:col>
      <xdr:colOff>438979</xdr:colOff>
      <xdr:row>10</xdr:row>
      <xdr:rowOff>104473</xdr:rowOff>
    </xdr:from>
    <xdr:to>
      <xdr:col>5</xdr:col>
      <xdr:colOff>57979</xdr:colOff>
      <xdr:row>10</xdr:row>
      <xdr:rowOff>671156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115E8E7-DA2A-4980-9F0D-379DB677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762" y="2266234"/>
          <a:ext cx="1548847" cy="566683"/>
        </a:xfrm>
        <a:prstGeom prst="rect">
          <a:avLst/>
        </a:prstGeom>
      </xdr:spPr>
    </xdr:pic>
    <xdr:clientData/>
  </xdr:twoCellAnchor>
  <xdr:twoCellAnchor>
    <xdr:from>
      <xdr:col>2</xdr:col>
      <xdr:colOff>406980</xdr:colOff>
      <xdr:row>35</xdr:row>
      <xdr:rowOff>225136</xdr:rowOff>
    </xdr:from>
    <xdr:to>
      <xdr:col>5</xdr:col>
      <xdr:colOff>86594</xdr:colOff>
      <xdr:row>35</xdr:row>
      <xdr:rowOff>1177636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16BFB718-8114-4901-A736-FD6568F28FB2}"/>
            </a:ext>
          </a:extLst>
        </xdr:cNvPr>
        <xdr:cNvSpPr/>
      </xdr:nvSpPr>
      <xdr:spPr>
        <a:xfrm>
          <a:off x="2445330" y="2425411"/>
          <a:ext cx="2441864" cy="9525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524738</xdr:colOff>
      <xdr:row>35</xdr:row>
      <xdr:rowOff>182708</xdr:rowOff>
    </xdr:from>
    <xdr:to>
      <xdr:col>6</xdr:col>
      <xdr:colOff>105637</xdr:colOff>
      <xdr:row>35</xdr:row>
      <xdr:rowOff>1049484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1627D9F-367D-4EA0-B5B6-6CEC5D7B5783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763" y="15165533"/>
          <a:ext cx="2314574" cy="866776"/>
        </a:xfrm>
        <a:prstGeom prst="rect">
          <a:avLst/>
        </a:prstGeom>
      </xdr:spPr>
    </xdr:pic>
    <xdr:clientData/>
  </xdr:twoCellAnchor>
  <xdr:twoCellAnchor editAs="oneCell">
    <xdr:from>
      <xdr:col>6</xdr:col>
      <xdr:colOff>260637</xdr:colOff>
      <xdr:row>35</xdr:row>
      <xdr:rowOff>85725</xdr:rowOff>
    </xdr:from>
    <xdr:to>
      <xdr:col>7</xdr:col>
      <xdr:colOff>665883</xdr:colOff>
      <xdr:row>35</xdr:row>
      <xdr:rowOff>1145598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F5656C2-F93F-45D4-845C-346EB4663FE5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337" y="15068550"/>
          <a:ext cx="1262496" cy="1059873"/>
        </a:xfrm>
        <a:prstGeom prst="rect">
          <a:avLst/>
        </a:prstGeom>
      </xdr:spPr>
    </xdr:pic>
    <xdr:clientData/>
  </xdr:twoCellAnchor>
  <xdr:twoCellAnchor editAs="oneCell">
    <xdr:from>
      <xdr:col>2</xdr:col>
      <xdr:colOff>565438</xdr:colOff>
      <xdr:row>35</xdr:row>
      <xdr:rowOff>241590</xdr:rowOff>
    </xdr:from>
    <xdr:to>
      <xdr:col>3</xdr:col>
      <xdr:colOff>420830</xdr:colOff>
      <xdr:row>35</xdr:row>
      <xdr:rowOff>1029567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CF8CD20-BB6D-4D86-86FA-D0FF8CF632C8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788" y="15224415"/>
          <a:ext cx="684067" cy="7879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35</xdr:row>
      <xdr:rowOff>795769</xdr:rowOff>
    </xdr:from>
    <xdr:to>
      <xdr:col>1</xdr:col>
      <xdr:colOff>919595</xdr:colOff>
      <xdr:row>35</xdr:row>
      <xdr:rowOff>1081518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82042FD-CE36-420B-A59A-121494518144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778594"/>
          <a:ext cx="900545" cy="2857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76348</xdr:colOff>
      <xdr:row>8</xdr:row>
      <xdr:rowOff>153552</xdr:rowOff>
    </xdr:from>
    <xdr:to>
      <xdr:col>4</xdr:col>
      <xdr:colOff>972261</xdr:colOff>
      <xdr:row>8</xdr:row>
      <xdr:rowOff>849807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423" y="2010927"/>
          <a:ext cx="895913" cy="696255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66049</xdr:colOff>
      <xdr:row>8</xdr:row>
      <xdr:rowOff>85457</xdr:rowOff>
    </xdr:from>
    <xdr:to>
      <xdr:col>6</xdr:col>
      <xdr:colOff>187041</xdr:colOff>
      <xdr:row>8</xdr:row>
      <xdr:rowOff>855342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0499" y="1942832"/>
          <a:ext cx="949667" cy="769885"/>
        </a:xfrm>
        <a:prstGeom prst="rect">
          <a:avLst/>
        </a:prstGeom>
        <a:effectLst/>
      </xdr:spPr>
    </xdr:pic>
    <xdr:clientData/>
  </xdr:twoCellAnchor>
  <xdr:twoCellAnchor editAs="oneCell">
    <xdr:from>
      <xdr:col>6</xdr:col>
      <xdr:colOff>391274</xdr:colOff>
      <xdr:row>8</xdr:row>
      <xdr:rowOff>49664</xdr:rowOff>
    </xdr:from>
    <xdr:to>
      <xdr:col>7</xdr:col>
      <xdr:colOff>520012</xdr:colOff>
      <xdr:row>8</xdr:row>
      <xdr:rowOff>889256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399" y="1907039"/>
          <a:ext cx="890738" cy="839592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366132</xdr:colOff>
      <xdr:row>28</xdr:row>
      <xdr:rowOff>59649</xdr:rowOff>
    </xdr:from>
    <xdr:to>
      <xdr:col>7</xdr:col>
      <xdr:colOff>533400</xdr:colOff>
      <xdr:row>28</xdr:row>
      <xdr:rowOff>727701</xdr:rowOff>
    </xdr:to>
    <xdr:pic>
      <xdr:nvPicPr>
        <xdr:cNvPr id="34" name="Picture 2" descr="E:\Дилерский_форум_2015\Картинки_каталог_2015\Фото PNG для презентации 2015\SRK-ZMP-S(J),-Standard.pn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582" y="6098499"/>
          <a:ext cx="1757943" cy="668052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206025</xdr:colOff>
      <xdr:row>35</xdr:row>
      <xdr:rowOff>26564</xdr:rowOff>
    </xdr:from>
    <xdr:to>
      <xdr:col>7</xdr:col>
      <xdr:colOff>668406</xdr:colOff>
      <xdr:row>36</xdr:row>
      <xdr:rowOff>19049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475" y="7913264"/>
          <a:ext cx="2053056" cy="773535"/>
        </a:xfrm>
        <a:prstGeom prst="rect">
          <a:avLst/>
        </a:prstGeom>
      </xdr:spPr>
    </xdr:pic>
    <xdr:clientData/>
  </xdr:twoCellAnchor>
  <xdr:twoCellAnchor>
    <xdr:from>
      <xdr:col>4</xdr:col>
      <xdr:colOff>550087</xdr:colOff>
      <xdr:row>35</xdr:row>
      <xdr:rowOff>105441</xdr:rowOff>
    </xdr:from>
    <xdr:to>
      <xdr:col>5</xdr:col>
      <xdr:colOff>329646</xdr:colOff>
      <xdr:row>35</xdr:row>
      <xdr:rowOff>326811</xdr:rowOff>
    </xdr:to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579162" y="7992141"/>
          <a:ext cx="874934" cy="22137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PURE WHITE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214357</xdr:colOff>
      <xdr:row>42</xdr:row>
      <xdr:rowOff>652704</xdr:rowOff>
    </xdr:from>
    <xdr:to>
      <xdr:col>4</xdr:col>
      <xdr:colOff>82794</xdr:colOff>
      <xdr:row>43</xdr:row>
      <xdr:rowOff>8916</xdr:rowOff>
    </xdr:to>
    <xdr:sp macro="" textlink="">
      <xdr:nvSpPr>
        <xdr:cNvPr id="24" name="Rectangle 1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348082" y="10377729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382062</xdr:colOff>
      <xdr:row>42</xdr:row>
      <xdr:rowOff>59220</xdr:rowOff>
    </xdr:from>
    <xdr:to>
      <xdr:col>5</xdr:col>
      <xdr:colOff>142365</xdr:colOff>
      <xdr:row>42</xdr:row>
      <xdr:rowOff>696981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787" y="9784245"/>
          <a:ext cx="1751028" cy="6377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400224</xdr:colOff>
      <xdr:row>42</xdr:row>
      <xdr:rowOff>51894</xdr:rowOff>
    </xdr:from>
    <xdr:to>
      <xdr:col>7</xdr:col>
      <xdr:colOff>624367</xdr:colOff>
      <xdr:row>42</xdr:row>
      <xdr:rowOff>721901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674" y="9776919"/>
          <a:ext cx="1814818" cy="670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281762</xdr:colOff>
      <xdr:row>42</xdr:row>
      <xdr:rowOff>635975</xdr:rowOff>
    </xdr:from>
    <xdr:to>
      <xdr:col>6</xdr:col>
      <xdr:colOff>219074</xdr:colOff>
      <xdr:row>43</xdr:row>
      <xdr:rowOff>37367</xdr:rowOff>
    </xdr:to>
    <xdr:sp macro="" textlink="">
      <xdr:nvSpPr>
        <xdr:cNvPr id="29" name="Rectangl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406212" y="10361000"/>
          <a:ext cx="765987" cy="23959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161541</xdr:colOff>
      <xdr:row>48</xdr:row>
      <xdr:rowOff>17573</xdr:rowOff>
    </xdr:from>
    <xdr:to>
      <xdr:col>7</xdr:col>
      <xdr:colOff>601026</xdr:colOff>
      <xdr:row>48</xdr:row>
      <xdr:rowOff>818387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5991" y="11466623"/>
          <a:ext cx="2030160" cy="8008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561975</xdr:colOff>
      <xdr:row>48</xdr:row>
      <xdr:rowOff>88396</xdr:rowOff>
    </xdr:from>
    <xdr:to>
      <xdr:col>5</xdr:col>
      <xdr:colOff>38929</xdr:colOff>
      <xdr:row>48</xdr:row>
      <xdr:rowOff>321592</xdr:rowOff>
    </xdr:to>
    <xdr:sp macro="" textlink="">
      <xdr:nvSpPr>
        <xdr:cNvPr id="36" name="Прямоугольник: скругленные углы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4591050" y="11337421"/>
          <a:ext cx="572329" cy="233196"/>
        </a:xfrm>
        <a:prstGeom prst="roundRect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rIns="18000" rtlCol="0" anchor="t"/>
        <a:lstStyle/>
        <a:p>
          <a:pPr algn="l"/>
          <a:r>
            <a:rPr lang="ru-RU" sz="900" b="1">
              <a:latin typeface="Arial Narrow" panose="020B0606020202030204" pitchFamily="34" charset="0"/>
            </a:rPr>
            <a:t>ФЛАГМАН</a:t>
          </a:r>
        </a:p>
      </xdr:txBody>
    </xdr:sp>
    <xdr:clientData/>
  </xdr:twoCellAnchor>
  <xdr:twoCellAnchor>
    <xdr:from>
      <xdr:col>3</xdr:col>
      <xdr:colOff>233407</xdr:colOff>
      <xdr:row>44</xdr:row>
      <xdr:rowOff>0</xdr:rowOff>
    </xdr:from>
    <xdr:to>
      <xdr:col>4</xdr:col>
      <xdr:colOff>101844</xdr:colOff>
      <xdr:row>44</xdr:row>
      <xdr:rowOff>8916</xdr:rowOff>
    </xdr:to>
    <xdr:sp macro="" textlink="">
      <xdr:nvSpPr>
        <xdr:cNvPr id="41" name="Rectangle 15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3367132" y="10377729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351030</xdr:colOff>
      <xdr:row>54</xdr:row>
      <xdr:rowOff>153921</xdr:rowOff>
    </xdr:from>
    <xdr:to>
      <xdr:col>7</xdr:col>
      <xdr:colOff>572896</xdr:colOff>
      <xdr:row>55</xdr:row>
      <xdr:rowOff>798578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480" y="13288896"/>
          <a:ext cx="1812541" cy="8065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316145</xdr:colOff>
      <xdr:row>54</xdr:row>
      <xdr:rowOff>157972</xdr:rowOff>
    </xdr:from>
    <xdr:to>
      <xdr:col>5</xdr:col>
      <xdr:colOff>74380</xdr:colOff>
      <xdr:row>55</xdr:row>
      <xdr:rowOff>794528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9870" y="13292947"/>
          <a:ext cx="1748960" cy="7984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138157</xdr:colOff>
      <xdr:row>55</xdr:row>
      <xdr:rowOff>652704</xdr:rowOff>
    </xdr:from>
    <xdr:to>
      <xdr:col>4</xdr:col>
      <xdr:colOff>6594</xdr:colOff>
      <xdr:row>56</xdr:row>
      <xdr:rowOff>8916</xdr:rowOff>
    </xdr:to>
    <xdr:sp macro="" textlink="">
      <xdr:nvSpPr>
        <xdr:cNvPr id="63" name="Rectangle 1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>
          <a:off x="3271882" y="13949604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TITANIUM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95250</xdr:colOff>
      <xdr:row>55</xdr:row>
      <xdr:rowOff>647700</xdr:rowOff>
    </xdr:from>
    <xdr:to>
      <xdr:col>5</xdr:col>
      <xdr:colOff>819150</xdr:colOff>
      <xdr:row>56</xdr:row>
      <xdr:rowOff>49092</xdr:rowOff>
    </xdr:to>
    <xdr:sp macro="" textlink="">
      <xdr:nvSpPr>
        <xdr:cNvPr id="64" name="Rectangle 15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5219700" y="13944600"/>
          <a:ext cx="723900" cy="23959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CONTRAST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495300</xdr:colOff>
      <xdr:row>73</xdr:row>
      <xdr:rowOff>142875</xdr:rowOff>
    </xdr:from>
    <xdr:to>
      <xdr:col>7</xdr:col>
      <xdr:colOff>571500</xdr:colOff>
      <xdr:row>73</xdr:row>
      <xdr:rowOff>619124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8021300"/>
          <a:ext cx="1666875" cy="476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504826</xdr:colOff>
      <xdr:row>67</xdr:row>
      <xdr:rowOff>206986</xdr:rowOff>
    </xdr:from>
    <xdr:to>
      <xdr:col>7</xdr:col>
      <xdr:colOff>552450</xdr:colOff>
      <xdr:row>68</xdr:row>
      <xdr:rowOff>671423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6" y="16228036"/>
          <a:ext cx="1638299" cy="693037"/>
        </a:xfrm>
        <a:prstGeom prst="rect">
          <a:avLst/>
        </a:prstGeom>
      </xdr:spPr>
    </xdr:pic>
    <xdr:clientData/>
  </xdr:twoCellAnchor>
  <xdr:twoCellAnchor>
    <xdr:from>
      <xdr:col>3</xdr:col>
      <xdr:colOff>476250</xdr:colOff>
      <xdr:row>73</xdr:row>
      <xdr:rowOff>561975</xdr:rowOff>
    </xdr:from>
    <xdr:to>
      <xdr:col>4</xdr:col>
      <xdr:colOff>344687</xdr:colOff>
      <xdr:row>73</xdr:row>
      <xdr:rowOff>756387</xdr:rowOff>
    </xdr:to>
    <xdr:sp macro="" textlink="">
      <xdr:nvSpPr>
        <xdr:cNvPr id="74" name="Rectangle 1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3609975" y="18259425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FDUM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276225</xdr:colOff>
      <xdr:row>73</xdr:row>
      <xdr:rowOff>552450</xdr:rowOff>
    </xdr:from>
    <xdr:to>
      <xdr:col>6</xdr:col>
      <xdr:colOff>211337</xdr:colOff>
      <xdr:row>73</xdr:row>
      <xdr:rowOff>746862</xdr:rowOff>
    </xdr:to>
    <xdr:sp macro="" textlink="">
      <xdr:nvSpPr>
        <xdr:cNvPr id="75" name="Rectangle 15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5400675" y="18249900"/>
          <a:ext cx="763787" cy="1944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FDE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376780</xdr:colOff>
      <xdr:row>84</xdr:row>
      <xdr:rowOff>45569</xdr:rowOff>
    </xdr:from>
    <xdr:to>
      <xdr:col>7</xdr:col>
      <xdr:colOff>477108</xdr:colOff>
      <xdr:row>84</xdr:row>
      <xdr:rowOff>779860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905" y="20295719"/>
          <a:ext cx="862328" cy="734291"/>
        </a:xfrm>
        <a:prstGeom prst="rect">
          <a:avLst/>
        </a:prstGeom>
      </xdr:spPr>
    </xdr:pic>
    <xdr:clientData/>
  </xdr:twoCellAnchor>
  <xdr:twoCellAnchor editAs="oneCell">
    <xdr:from>
      <xdr:col>4</xdr:col>
      <xdr:colOff>524110</xdr:colOff>
      <xdr:row>89</xdr:row>
      <xdr:rowOff>40370</xdr:rowOff>
    </xdr:from>
    <xdr:to>
      <xdr:col>5</xdr:col>
      <xdr:colOff>399815</xdr:colOff>
      <xdr:row>89</xdr:row>
      <xdr:rowOff>818787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185" y="22024070"/>
          <a:ext cx="971080" cy="778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286078</xdr:colOff>
      <xdr:row>89</xdr:row>
      <xdr:rowOff>2799</xdr:rowOff>
    </xdr:from>
    <xdr:to>
      <xdr:col>7</xdr:col>
      <xdr:colOff>504497</xdr:colOff>
      <xdr:row>89</xdr:row>
      <xdr:rowOff>816347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878" y="34626174"/>
          <a:ext cx="980419" cy="8135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87905</xdr:colOff>
      <xdr:row>89</xdr:row>
      <xdr:rowOff>628650</xdr:rowOff>
    </xdr:from>
    <xdr:to>
      <xdr:col>4</xdr:col>
      <xdr:colOff>809232</xdr:colOff>
      <xdr:row>89</xdr:row>
      <xdr:rowOff>790575</xdr:rowOff>
    </xdr:to>
    <xdr:sp macro="" textlink="">
      <xdr:nvSpPr>
        <xdr:cNvPr id="79" name="Rectangle 15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>
          <a:off x="4116980" y="22612350"/>
          <a:ext cx="721327" cy="1619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345080</xdr:colOff>
      <xdr:row>89</xdr:row>
      <xdr:rowOff>628650</xdr:rowOff>
    </xdr:from>
    <xdr:to>
      <xdr:col>6</xdr:col>
      <xdr:colOff>685800</xdr:colOff>
      <xdr:row>89</xdr:row>
      <xdr:rowOff>800100</xdr:rowOff>
    </xdr:to>
    <xdr:sp macro="" textlink="">
      <xdr:nvSpPr>
        <xdr:cNvPr id="80" name="Rectangle 1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>
          <a:off x="5098055" y="35252025"/>
          <a:ext cx="1226545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76200</xdr:colOff>
      <xdr:row>73</xdr:row>
      <xdr:rowOff>59496</xdr:rowOff>
    </xdr:from>
    <xdr:to>
      <xdr:col>5</xdr:col>
      <xdr:colOff>247650</xdr:colOff>
      <xdr:row>73</xdr:row>
      <xdr:rowOff>700190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17937921"/>
          <a:ext cx="1266825" cy="640694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122</xdr:row>
      <xdr:rowOff>66675</xdr:rowOff>
    </xdr:from>
    <xdr:to>
      <xdr:col>7</xdr:col>
      <xdr:colOff>539592</xdr:colOff>
      <xdr:row>124</xdr:row>
      <xdr:rowOff>114297</xdr:rowOff>
    </xdr:to>
    <xdr:pic>
      <xdr:nvPicPr>
        <xdr:cNvPr id="43" name="Picture 7" descr="5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581775" y="28441650"/>
          <a:ext cx="701517" cy="361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140</xdr:row>
      <xdr:rowOff>134023</xdr:rowOff>
    </xdr:from>
    <xdr:to>
      <xdr:col>7</xdr:col>
      <xdr:colOff>461963</xdr:colOff>
      <xdr:row>142</xdr:row>
      <xdr:rowOff>66676</xdr:rowOff>
    </xdr:to>
    <xdr:pic>
      <xdr:nvPicPr>
        <xdr:cNvPr id="45" name="Picture 1" descr="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391275" y="31537948"/>
          <a:ext cx="814388" cy="256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158</xdr:row>
      <xdr:rowOff>112678</xdr:rowOff>
    </xdr:from>
    <xdr:to>
      <xdr:col>7</xdr:col>
      <xdr:colOff>519113</xdr:colOff>
      <xdr:row>160</xdr:row>
      <xdr:rowOff>38099</xdr:rowOff>
    </xdr:to>
    <xdr:pic>
      <xdr:nvPicPr>
        <xdr:cNvPr id="47" name="Picture 6" descr="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477000" y="34431253"/>
          <a:ext cx="785813" cy="24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149</xdr:row>
      <xdr:rowOff>93628</xdr:rowOff>
    </xdr:from>
    <xdr:to>
      <xdr:col>7</xdr:col>
      <xdr:colOff>442913</xdr:colOff>
      <xdr:row>151</xdr:row>
      <xdr:rowOff>19049</xdr:rowOff>
    </xdr:to>
    <xdr:pic>
      <xdr:nvPicPr>
        <xdr:cNvPr id="50" name="Picture 6" descr="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400800" y="32954878"/>
          <a:ext cx="785813" cy="249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8</xdr:col>
      <xdr:colOff>0</xdr:colOff>
      <xdr:row>2</xdr:row>
      <xdr:rowOff>3314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A46CF96-9A9C-4B51-9C54-53A178012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7591425" cy="660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819150</xdr:colOff>
      <xdr:row>9</xdr:row>
      <xdr:rowOff>66676</xdr:rowOff>
    </xdr:from>
    <xdr:to>
      <xdr:col>8</xdr:col>
      <xdr:colOff>428625</xdr:colOff>
      <xdr:row>11</xdr:row>
      <xdr:rowOff>104776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009776"/>
          <a:ext cx="1343025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171450</xdr:colOff>
      <xdr:row>233</xdr:row>
      <xdr:rowOff>28575</xdr:rowOff>
    </xdr:from>
    <xdr:to>
      <xdr:col>8</xdr:col>
      <xdr:colOff>523875</xdr:colOff>
      <xdr:row>236</xdr:row>
      <xdr:rowOff>10159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38538150"/>
          <a:ext cx="1228725" cy="553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838200</xdr:colOff>
      <xdr:row>70</xdr:row>
      <xdr:rowOff>47625</xdr:rowOff>
    </xdr:from>
    <xdr:to>
      <xdr:col>6</xdr:col>
      <xdr:colOff>666750</xdr:colOff>
      <xdr:row>72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1630025"/>
          <a:ext cx="92392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490257</xdr:colOff>
      <xdr:row>70</xdr:row>
      <xdr:rowOff>25056</xdr:rowOff>
    </xdr:from>
    <xdr:to>
      <xdr:col>8</xdr:col>
      <xdr:colOff>509872</xdr:colOff>
      <xdr:row>72</xdr:row>
      <xdr:rowOff>203543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982" y="11607456"/>
          <a:ext cx="895915" cy="5975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361952</xdr:colOff>
      <xdr:row>72</xdr:row>
      <xdr:rowOff>19050</xdr:rowOff>
    </xdr:from>
    <xdr:to>
      <xdr:col>5</xdr:col>
      <xdr:colOff>1083279</xdr:colOff>
      <xdr:row>72</xdr:row>
      <xdr:rowOff>180975</xdr:rowOff>
    </xdr:to>
    <xdr:sp macro="" textlink="">
      <xdr:nvSpPr>
        <xdr:cNvPr id="17" name="Rectangle 15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4210052" y="12049125"/>
          <a:ext cx="721327" cy="16192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STANDARD</a:t>
          </a:r>
          <a:endParaRPr lang="en-GB" sz="7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571500</xdr:colOff>
      <xdr:row>72</xdr:row>
      <xdr:rowOff>28575</xdr:rowOff>
    </xdr:from>
    <xdr:to>
      <xdr:col>7</xdr:col>
      <xdr:colOff>855070</xdr:colOff>
      <xdr:row>72</xdr:row>
      <xdr:rowOff>200025</xdr:rowOff>
    </xdr:to>
    <xdr:sp macro="" textlink="">
      <xdr:nvSpPr>
        <xdr:cNvPr id="18" name="Rectangle 1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514975" y="12058650"/>
          <a:ext cx="1140820" cy="1714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7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DRAFT</a:t>
          </a:r>
          <a:r>
            <a:rPr lang="en-US" sz="7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CONTROL</a:t>
          </a:r>
          <a:endParaRPr lang="en-GB" sz="7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306161</xdr:colOff>
      <xdr:row>170</xdr:row>
      <xdr:rowOff>14303</xdr:rowOff>
    </xdr:from>
    <xdr:to>
      <xdr:col>8</xdr:col>
      <xdr:colOff>512990</xdr:colOff>
      <xdr:row>172</xdr:row>
      <xdr:rowOff>190618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886" y="28103528"/>
          <a:ext cx="1083129" cy="5477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0</xdr:colOff>
      <xdr:row>1</xdr:row>
      <xdr:rowOff>349714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5A1B702-23B5-45A8-BDEE-ACA70114B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19975" cy="63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885825</xdr:colOff>
      <xdr:row>2</xdr:row>
      <xdr:rowOff>1655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E1D1E9E-6933-4184-86E3-B0E38AA0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48525" cy="620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9525</xdr:colOff>
      <xdr:row>1</xdr:row>
      <xdr:rowOff>271580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5D7B1D5-CB92-4832-A048-7CA1EE732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5325" cy="700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10584</xdr:colOff>
      <xdr:row>0</xdr:row>
      <xdr:rowOff>0</xdr:rowOff>
    </xdr:from>
    <xdr:to>
      <xdr:col>7</xdr:col>
      <xdr:colOff>1</xdr:colOff>
      <xdr:row>2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1553896-6D6D-48C6-A95D-196D8D93B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4" y="0"/>
          <a:ext cx="7942792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128058</xdr:colOff>
      <xdr:row>33</xdr:row>
      <xdr:rowOff>31064</xdr:rowOff>
    </xdr:from>
    <xdr:to>
      <xdr:col>4</xdr:col>
      <xdr:colOff>762000</xdr:colOff>
      <xdr:row>57</xdr:row>
      <xdr:rowOff>131072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6536639"/>
          <a:ext cx="8044392" cy="3986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1</xdr:row>
      <xdr:rowOff>427556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1C3FD25-284F-4BE0-B350-230FCE9DD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34917" cy="713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333375</xdr:colOff>
      <xdr:row>46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B4D637-36B3-473C-9EF7-9E73F1EF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96575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79998168889431442"/>
  </sheetPr>
  <dimension ref="A1:X232"/>
  <sheetViews>
    <sheetView tabSelected="1" view="pageBreakPreview" zoomScaleNormal="100" zoomScaleSheetLayoutView="100" workbookViewId="0">
      <pane ySplit="8" topLeftCell="A9" activePane="bottomLeft" state="frozen"/>
      <selection pane="bottomLeft" activeCell="B42" sqref="B42"/>
    </sheetView>
  </sheetViews>
  <sheetFormatPr defaultColWidth="7.85546875" defaultRowHeight="12.75"/>
  <cols>
    <col min="1" max="1" width="3.5703125" style="311" customWidth="1"/>
    <col min="2" max="2" width="27" style="322" customWidth="1"/>
    <col min="3" max="3" width="12.42578125" style="323" customWidth="1"/>
    <col min="4" max="4" width="11.85546875" style="323" customWidth="1"/>
    <col min="5" max="5" width="17.140625" style="323" customWidth="1"/>
    <col min="6" max="6" width="12" style="323" customWidth="1"/>
    <col min="7" max="7" width="12.85546875" style="311" customWidth="1"/>
    <col min="8" max="8" width="12.140625" style="324" customWidth="1"/>
    <col min="9" max="9" width="10.85546875" style="325" customWidth="1"/>
    <col min="10" max="10" width="10" style="311" customWidth="1"/>
    <col min="11" max="11" width="10" style="311" bestFit="1" customWidth="1"/>
    <col min="12" max="15" width="7.85546875" style="311"/>
    <col min="16" max="16" width="7.85546875" style="311" customWidth="1"/>
    <col min="17" max="16384" width="7.85546875" style="311"/>
  </cols>
  <sheetData>
    <row r="1" spans="1:12" ht="23.25" customHeight="1">
      <c r="A1" s="768"/>
      <c r="B1" s="326"/>
      <c r="C1" s="327"/>
      <c r="D1" s="328"/>
      <c r="E1" s="328"/>
      <c r="F1" s="328"/>
      <c r="G1" s="329"/>
      <c r="H1" s="329"/>
      <c r="I1" s="1343"/>
    </row>
    <row r="2" spans="1:12" ht="26.25" customHeight="1">
      <c r="A2" s="769"/>
      <c r="B2" s="330"/>
      <c r="C2" s="328"/>
      <c r="D2" s="328"/>
      <c r="E2" s="331"/>
      <c r="F2" s="328"/>
      <c r="G2" s="332"/>
      <c r="H2" s="774"/>
      <c r="I2" s="1344"/>
    </row>
    <row r="3" spans="1:12" s="313" customFormat="1" ht="12" customHeight="1">
      <c r="A3" s="770"/>
      <c r="B3" s="333"/>
      <c r="C3" s="1140" t="s">
        <v>854</v>
      </c>
      <c r="D3" s="1141"/>
      <c r="E3" s="1146" t="s">
        <v>671</v>
      </c>
      <c r="F3" s="1153" t="s">
        <v>672</v>
      </c>
      <c r="G3" s="1162" t="s">
        <v>723</v>
      </c>
      <c r="H3" s="1138" t="s">
        <v>757</v>
      </c>
      <c r="I3" s="1345"/>
    </row>
    <row r="4" spans="1:12" s="313" customFormat="1" ht="9.9499999999999993" customHeight="1">
      <c r="A4" s="771"/>
      <c r="B4" s="334" t="s">
        <v>366</v>
      </c>
      <c r="C4" s="1142"/>
      <c r="D4" s="1143"/>
      <c r="E4" s="1147"/>
      <c r="F4" s="1154"/>
      <c r="G4" s="1163"/>
      <c r="H4" s="1139"/>
      <c r="I4" s="1345"/>
    </row>
    <row r="5" spans="1:12" s="313" customFormat="1" ht="9.9499999999999993" customHeight="1" thickBot="1">
      <c r="A5" s="771"/>
      <c r="B5" s="335" t="s">
        <v>367</v>
      </c>
      <c r="C5" s="1142"/>
      <c r="D5" s="1143"/>
      <c r="E5" s="1147"/>
      <c r="F5" s="1154"/>
      <c r="G5" s="1163"/>
      <c r="H5" s="1139"/>
      <c r="I5" s="1345"/>
    </row>
    <row r="6" spans="1:12" s="313" customFormat="1" ht="9.9499999999999993" customHeight="1" thickTop="1">
      <c r="A6" s="771"/>
      <c r="B6" s="335" t="s">
        <v>368</v>
      </c>
      <c r="C6" s="1142"/>
      <c r="D6" s="1143"/>
      <c r="E6" s="1147"/>
      <c r="F6" s="1154"/>
      <c r="G6" s="1164"/>
      <c r="H6" s="1136">
        <v>0</v>
      </c>
      <c r="I6" s="1346" t="s">
        <v>674</v>
      </c>
      <c r="J6" s="1347"/>
      <c r="K6" s="1347"/>
      <c r="L6" s="1348"/>
    </row>
    <row r="7" spans="1:12" s="313" customFormat="1" ht="9.9499999999999993" customHeight="1" thickBot="1">
      <c r="A7" s="771"/>
      <c r="B7" s="335" t="s">
        <v>369</v>
      </c>
      <c r="C7" s="1144"/>
      <c r="D7" s="1145"/>
      <c r="E7" s="1148"/>
      <c r="F7" s="1154"/>
      <c r="G7" s="1164"/>
      <c r="H7" s="1137"/>
      <c r="I7" s="1346"/>
      <c r="J7" s="1347"/>
      <c r="K7" s="1347"/>
      <c r="L7" s="1348"/>
    </row>
    <row r="8" spans="1:12" s="313" customFormat="1" ht="20.25" customHeight="1" thickTop="1" thickBot="1">
      <c r="A8" s="771"/>
      <c r="B8" s="336" t="s">
        <v>370</v>
      </c>
      <c r="C8" s="337" t="s">
        <v>0</v>
      </c>
      <c r="D8" s="338" t="s">
        <v>3</v>
      </c>
      <c r="E8" s="339" t="s">
        <v>673</v>
      </c>
      <c r="F8" s="1154"/>
      <c r="G8" s="1165"/>
      <c r="H8" s="374">
        <v>0</v>
      </c>
      <c r="I8" s="1349" t="s">
        <v>712</v>
      </c>
      <c r="J8" s="1350"/>
      <c r="K8" s="1350"/>
      <c r="L8" s="1350"/>
    </row>
    <row r="9" spans="1:12" s="313" customFormat="1" ht="31.5" customHeight="1" thickTop="1">
      <c r="A9" s="771"/>
      <c r="B9" s="705" t="s">
        <v>995</v>
      </c>
      <c r="C9" s="706"/>
      <c r="D9" s="707"/>
      <c r="E9" s="707"/>
      <c r="F9" s="707"/>
      <c r="G9" s="707"/>
      <c r="H9" s="314"/>
      <c r="I9" s="1351"/>
    </row>
    <row r="10" spans="1:12" s="313" customFormat="1" ht="18" customHeight="1">
      <c r="A10" s="771"/>
      <c r="B10" s="708" t="s">
        <v>11</v>
      </c>
      <c r="C10" s="709"/>
      <c r="D10" s="709"/>
      <c r="E10" s="709"/>
      <c r="F10" s="709"/>
      <c r="G10" s="709"/>
      <c r="H10" s="315"/>
      <c r="I10" s="1352"/>
    </row>
    <row r="11" spans="1:12" s="313" customFormat="1" ht="60" customHeight="1">
      <c r="A11" s="771"/>
      <c r="B11" s="1157" t="s">
        <v>728</v>
      </c>
      <c r="C11" s="1158"/>
      <c r="D11" s="1158"/>
      <c r="E11" s="1158"/>
      <c r="F11" s="340"/>
      <c r="G11" s="340"/>
      <c r="H11" s="775"/>
      <c r="I11" s="1353"/>
    </row>
    <row r="12" spans="1:12" s="317" customFormat="1" ht="16.5" customHeight="1">
      <c r="A12" s="772"/>
      <c r="B12" s="710" t="s">
        <v>675</v>
      </c>
      <c r="C12" s="711"/>
      <c r="D12" s="711"/>
      <c r="E12" s="711"/>
      <c r="F12" s="711"/>
      <c r="G12" s="712"/>
      <c r="H12" s="316"/>
      <c r="I12" s="1353"/>
    </row>
    <row r="13" spans="1:12" s="317" customFormat="1" ht="12.75" customHeight="1">
      <c r="A13" s="772"/>
      <c r="B13" s="713" t="s">
        <v>266</v>
      </c>
      <c r="C13" s="699">
        <v>2</v>
      </c>
      <c r="D13" s="699">
        <v>2.7</v>
      </c>
      <c r="E13" s="342" t="s">
        <v>75</v>
      </c>
      <c r="F13" s="700" t="s">
        <v>287</v>
      </c>
      <c r="G13" s="714">
        <v>622</v>
      </c>
      <c r="H13" s="303">
        <f>IF($H$6=0,0,ROUND(G13*(100%-$H$6%),0))</f>
        <v>0</v>
      </c>
      <c r="I13" s="1354"/>
    </row>
    <row r="14" spans="1:12" s="317" customFormat="1" ht="12.75" customHeight="1">
      <c r="A14" s="772"/>
      <c r="B14" s="715" t="s">
        <v>266</v>
      </c>
      <c r="C14" s="1129" t="s">
        <v>154</v>
      </c>
      <c r="D14" s="1129" t="s">
        <v>155</v>
      </c>
      <c r="E14" s="343" t="s">
        <v>159</v>
      </c>
      <c r="F14" s="700"/>
      <c r="G14" s="716">
        <v>230</v>
      </c>
      <c r="H14" s="304">
        <f>IF($H$6=0,0,ROUND(G14*(100%-$H$6%),0))</f>
        <v>0</v>
      </c>
      <c r="I14" s="1355"/>
    </row>
    <row r="15" spans="1:12" s="317" customFormat="1" ht="12.75" customHeight="1">
      <c r="A15" s="772"/>
      <c r="B15" s="715" t="s">
        <v>267</v>
      </c>
      <c r="C15" s="1130"/>
      <c r="D15" s="1130"/>
      <c r="E15" s="344">
        <v>44</v>
      </c>
      <c r="F15" s="700"/>
      <c r="G15" s="716">
        <v>392</v>
      </c>
      <c r="H15" s="304">
        <f t="shared" ref="H15:H33" si="0">IF($H$6=0,0,ROUND(G15*(100%-$H$6%),0))</f>
        <v>0</v>
      </c>
      <c r="I15" s="1355"/>
    </row>
    <row r="16" spans="1:12" s="317" customFormat="1" ht="12.75" customHeight="1">
      <c r="A16" s="772"/>
      <c r="B16" s="717" t="s">
        <v>268</v>
      </c>
      <c r="C16" s="694">
        <v>2.5</v>
      </c>
      <c r="D16" s="694">
        <v>2.8</v>
      </c>
      <c r="E16" s="345" t="s">
        <v>75</v>
      </c>
      <c r="F16" s="346" t="s">
        <v>287</v>
      </c>
      <c r="G16" s="718">
        <v>658</v>
      </c>
      <c r="H16" s="305">
        <f t="shared" si="0"/>
        <v>0</v>
      </c>
      <c r="I16" s="1354"/>
    </row>
    <row r="17" spans="1:16" s="317" customFormat="1" ht="12.75" customHeight="1">
      <c r="A17" s="772"/>
      <c r="B17" s="719" t="s">
        <v>268</v>
      </c>
      <c r="C17" s="1128" t="s">
        <v>154</v>
      </c>
      <c r="D17" s="1128" t="s">
        <v>155</v>
      </c>
      <c r="E17" s="347" t="s">
        <v>159</v>
      </c>
      <c r="F17" s="346"/>
      <c r="G17" s="720">
        <v>250</v>
      </c>
      <c r="H17" s="306">
        <f t="shared" si="0"/>
        <v>0</v>
      </c>
      <c r="I17" s="1355"/>
    </row>
    <row r="18" spans="1:16" s="317" customFormat="1" ht="12.75" customHeight="1">
      <c r="A18" s="772"/>
      <c r="B18" s="719" t="s">
        <v>269</v>
      </c>
      <c r="C18" s="1131"/>
      <c r="D18" s="1131"/>
      <c r="E18" s="347">
        <v>47</v>
      </c>
      <c r="F18" s="346"/>
      <c r="G18" s="720">
        <v>408</v>
      </c>
      <c r="H18" s="306">
        <f t="shared" si="0"/>
        <v>0</v>
      </c>
      <c r="I18" s="1355"/>
    </row>
    <row r="19" spans="1:16" s="317" customFormat="1" ht="12.75" customHeight="1">
      <c r="A19" s="772"/>
      <c r="B19" s="713" t="s">
        <v>270</v>
      </c>
      <c r="C19" s="699">
        <v>3.2</v>
      </c>
      <c r="D19" s="699">
        <v>3.6</v>
      </c>
      <c r="E19" s="342" t="s">
        <v>75</v>
      </c>
      <c r="F19" s="700" t="s">
        <v>287</v>
      </c>
      <c r="G19" s="714">
        <v>767</v>
      </c>
      <c r="H19" s="303">
        <f t="shared" si="0"/>
        <v>0</v>
      </c>
      <c r="I19" s="1354"/>
    </row>
    <row r="20" spans="1:16" s="317" customFormat="1" ht="12.75" customHeight="1">
      <c r="A20" s="772"/>
      <c r="B20" s="715" t="s">
        <v>270</v>
      </c>
      <c r="C20" s="1129" t="s">
        <v>156</v>
      </c>
      <c r="D20" s="1129" t="s">
        <v>21</v>
      </c>
      <c r="E20" s="343" t="s">
        <v>160</v>
      </c>
      <c r="F20" s="700"/>
      <c r="G20" s="716">
        <v>293</v>
      </c>
      <c r="H20" s="304">
        <f t="shared" si="0"/>
        <v>0</v>
      </c>
      <c r="I20" s="1355"/>
    </row>
    <row r="21" spans="1:16" s="317" customFormat="1" ht="12.75" customHeight="1">
      <c r="A21" s="772"/>
      <c r="B21" s="715" t="s">
        <v>271</v>
      </c>
      <c r="C21" s="1130"/>
      <c r="D21" s="1130"/>
      <c r="E21" s="344" t="s">
        <v>299</v>
      </c>
      <c r="F21" s="700"/>
      <c r="G21" s="716">
        <v>474</v>
      </c>
      <c r="H21" s="304">
        <f t="shared" si="0"/>
        <v>0</v>
      </c>
      <c r="I21" s="1355"/>
    </row>
    <row r="22" spans="1:16" s="317" customFormat="1" ht="12.75" customHeight="1">
      <c r="A22" s="772"/>
      <c r="B22" s="717" t="s">
        <v>272</v>
      </c>
      <c r="C22" s="694">
        <v>4.5</v>
      </c>
      <c r="D22" s="694">
        <v>4.8</v>
      </c>
      <c r="E22" s="345" t="s">
        <v>75</v>
      </c>
      <c r="F22" s="346" t="s">
        <v>288</v>
      </c>
      <c r="G22" s="718">
        <v>1260</v>
      </c>
      <c r="H22" s="305">
        <f t="shared" si="0"/>
        <v>0</v>
      </c>
      <c r="I22" s="1354"/>
      <c r="J22" s="503"/>
    </row>
    <row r="23" spans="1:16" s="317" customFormat="1" ht="12.75" customHeight="1">
      <c r="A23" s="772"/>
      <c r="B23" s="719" t="s">
        <v>272</v>
      </c>
      <c r="C23" s="1128" t="s">
        <v>157</v>
      </c>
      <c r="D23" s="1128" t="s">
        <v>158</v>
      </c>
      <c r="E23" s="347" t="s">
        <v>280</v>
      </c>
      <c r="F23" s="346"/>
      <c r="G23" s="720">
        <v>476</v>
      </c>
      <c r="H23" s="306">
        <f t="shared" si="0"/>
        <v>0</v>
      </c>
      <c r="I23" s="1355"/>
    </row>
    <row r="24" spans="1:16" s="317" customFormat="1" ht="12.75" customHeight="1">
      <c r="A24" s="772"/>
      <c r="B24" s="719" t="s">
        <v>273</v>
      </c>
      <c r="C24" s="1131"/>
      <c r="D24" s="1131"/>
      <c r="E24" s="347">
        <v>52</v>
      </c>
      <c r="F24" s="346"/>
      <c r="G24" s="720">
        <v>784</v>
      </c>
      <c r="H24" s="306">
        <f t="shared" si="0"/>
        <v>0</v>
      </c>
      <c r="I24" s="1355"/>
      <c r="P24" s="767"/>
    </row>
    <row r="25" spans="1:16" s="317" customFormat="1" ht="12.75" customHeight="1">
      <c r="A25" s="772"/>
      <c r="B25" s="713" t="s">
        <v>274</v>
      </c>
      <c r="C25" s="699">
        <v>6.3</v>
      </c>
      <c r="D25" s="699">
        <v>7.1</v>
      </c>
      <c r="E25" s="342" t="s">
        <v>75</v>
      </c>
      <c r="F25" s="700" t="s">
        <v>289</v>
      </c>
      <c r="G25" s="714">
        <v>1794</v>
      </c>
      <c r="H25" s="303">
        <f t="shared" si="0"/>
        <v>0</v>
      </c>
      <c r="I25" s="1354"/>
    </row>
    <row r="26" spans="1:16" s="317" customFormat="1" ht="12.75" customHeight="1">
      <c r="A26" s="772"/>
      <c r="B26" s="715" t="s">
        <v>274</v>
      </c>
      <c r="C26" s="1129" t="s">
        <v>281</v>
      </c>
      <c r="D26" s="1129" t="s">
        <v>282</v>
      </c>
      <c r="E26" s="343" t="s">
        <v>258</v>
      </c>
      <c r="F26" s="700"/>
      <c r="G26" s="716">
        <v>716</v>
      </c>
      <c r="H26" s="304">
        <f t="shared" si="0"/>
        <v>0</v>
      </c>
      <c r="I26" s="1355"/>
    </row>
    <row r="27" spans="1:16" s="317" customFormat="1" ht="12.75" customHeight="1">
      <c r="A27" s="772"/>
      <c r="B27" s="715" t="s">
        <v>275</v>
      </c>
      <c r="C27" s="1130"/>
      <c r="D27" s="1130"/>
      <c r="E27" s="344">
        <v>54</v>
      </c>
      <c r="F27" s="700"/>
      <c r="G27" s="716">
        <v>1078</v>
      </c>
      <c r="H27" s="304">
        <f t="shared" si="0"/>
        <v>0</v>
      </c>
      <c r="I27" s="1355"/>
    </row>
    <row r="28" spans="1:16" s="317" customFormat="1" ht="12.75" customHeight="1">
      <c r="A28" s="772"/>
      <c r="B28" s="717" t="s">
        <v>276</v>
      </c>
      <c r="C28" s="694">
        <v>7.1</v>
      </c>
      <c r="D28" s="694">
        <v>8</v>
      </c>
      <c r="E28" s="345" t="s">
        <v>75</v>
      </c>
      <c r="F28" s="346" t="s">
        <v>289</v>
      </c>
      <c r="G28" s="718">
        <v>2029</v>
      </c>
      <c r="H28" s="305">
        <f t="shared" si="0"/>
        <v>0</v>
      </c>
      <c r="I28" s="1354"/>
    </row>
    <row r="29" spans="1:16" s="317" customFormat="1" ht="12.75" customHeight="1">
      <c r="A29" s="772"/>
      <c r="B29" s="719" t="s">
        <v>276</v>
      </c>
      <c r="C29" s="1128" t="s">
        <v>283</v>
      </c>
      <c r="D29" s="1128" t="s">
        <v>284</v>
      </c>
      <c r="E29" s="347" t="s">
        <v>258</v>
      </c>
      <c r="F29" s="346"/>
      <c r="G29" s="720">
        <v>810</v>
      </c>
      <c r="H29" s="306">
        <f t="shared" si="0"/>
        <v>0</v>
      </c>
      <c r="I29" s="1355"/>
    </row>
    <row r="30" spans="1:16" s="317" customFormat="1" ht="12.75" customHeight="1">
      <c r="A30" s="772"/>
      <c r="B30" s="719" t="s">
        <v>277</v>
      </c>
      <c r="C30" s="1131"/>
      <c r="D30" s="1131"/>
      <c r="E30" s="347">
        <v>53</v>
      </c>
      <c r="F30" s="346"/>
      <c r="G30" s="720">
        <v>1219</v>
      </c>
      <c r="H30" s="306">
        <f t="shared" si="0"/>
        <v>0</v>
      </c>
      <c r="I30" s="1355"/>
    </row>
    <row r="31" spans="1:16" s="317" customFormat="1" ht="12.75" customHeight="1">
      <c r="A31" s="772"/>
      <c r="B31" s="713" t="s">
        <v>278</v>
      </c>
      <c r="C31" s="699">
        <v>8</v>
      </c>
      <c r="D31" s="699">
        <v>9</v>
      </c>
      <c r="E31" s="342" t="s">
        <v>75</v>
      </c>
      <c r="F31" s="700" t="s">
        <v>289</v>
      </c>
      <c r="G31" s="714">
        <v>2367</v>
      </c>
      <c r="H31" s="303">
        <f t="shared" si="0"/>
        <v>0</v>
      </c>
      <c r="I31" s="1354"/>
    </row>
    <row r="32" spans="1:16" s="317" customFormat="1" ht="12.75" customHeight="1">
      <c r="A32" s="772"/>
      <c r="B32" s="715" t="s">
        <v>278</v>
      </c>
      <c r="C32" s="1129" t="s">
        <v>285</v>
      </c>
      <c r="D32" s="1129" t="s">
        <v>286</v>
      </c>
      <c r="E32" s="343" t="s">
        <v>78</v>
      </c>
      <c r="F32" s="700"/>
      <c r="G32" s="716">
        <v>894</v>
      </c>
      <c r="H32" s="304">
        <f t="shared" si="0"/>
        <v>0</v>
      </c>
      <c r="I32" s="1355"/>
    </row>
    <row r="33" spans="1:24" s="317" customFormat="1" ht="12.75" customHeight="1">
      <c r="A33" s="772"/>
      <c r="B33" s="715" t="s">
        <v>279</v>
      </c>
      <c r="C33" s="1130"/>
      <c r="D33" s="1130"/>
      <c r="E33" s="344">
        <v>56</v>
      </c>
      <c r="F33" s="700"/>
      <c r="G33" s="716">
        <v>1473</v>
      </c>
      <c r="H33" s="501">
        <f t="shared" si="0"/>
        <v>0</v>
      </c>
      <c r="I33" s="1355"/>
    </row>
    <row r="34" spans="1:24" s="317" customFormat="1" ht="15" customHeight="1">
      <c r="A34" s="772"/>
      <c r="B34" s="721" t="s">
        <v>250</v>
      </c>
      <c r="C34" s="722"/>
      <c r="D34" s="722"/>
      <c r="E34" s="722"/>
      <c r="F34" s="722"/>
      <c r="G34" s="723"/>
      <c r="H34" s="284"/>
      <c r="I34" s="1356"/>
    </row>
    <row r="35" spans="1:24" s="317" customFormat="1" ht="12.75" customHeight="1">
      <c r="A35" s="772"/>
      <c r="B35" s="724" t="s">
        <v>1022</v>
      </c>
      <c r="C35" s="24"/>
      <c r="D35" s="24"/>
      <c r="E35" s="348"/>
      <c r="F35" s="349"/>
      <c r="G35" s="725">
        <v>11</v>
      </c>
      <c r="H35" s="309">
        <f>IF($H$8=0,0,ROUND(G35*(100%-$H$8%),0))</f>
        <v>0</v>
      </c>
      <c r="I35" s="1357"/>
    </row>
    <row r="36" spans="1:24" s="313" customFormat="1" ht="94.5" customHeight="1">
      <c r="A36" s="1303"/>
      <c r="B36" s="1304" t="s">
        <v>1159</v>
      </c>
      <c r="C36" s="1305"/>
      <c r="D36" s="1306"/>
      <c r="E36" s="1306"/>
      <c r="F36" s="340"/>
      <c r="G36" s="340"/>
      <c r="H36" s="1307"/>
      <c r="I36" s="1353"/>
      <c r="K36" s="1308"/>
      <c r="X36" s="1309"/>
    </row>
    <row r="37" spans="1:24" s="317" customFormat="1" ht="16.5" customHeight="1">
      <c r="A37" s="1310"/>
      <c r="B37" s="1311" t="s">
        <v>1160</v>
      </c>
      <c r="C37" s="711"/>
      <c r="D37" s="711"/>
      <c r="E37" s="711"/>
      <c r="F37" s="711"/>
      <c r="G37" s="1312"/>
      <c r="H37" s="1313"/>
      <c r="I37" s="1353"/>
      <c r="K37" s="1308"/>
      <c r="S37" s="1314"/>
      <c r="T37" s="1314"/>
      <c r="U37" s="1314"/>
      <c r="X37" s="1315"/>
    </row>
    <row r="38" spans="1:24" s="317" customFormat="1" ht="12.75" customHeight="1">
      <c r="A38" s="1310"/>
      <c r="B38" s="1316" t="s">
        <v>1161</v>
      </c>
      <c r="C38" s="1114">
        <v>2.5</v>
      </c>
      <c r="D38" s="1114">
        <v>2.8</v>
      </c>
      <c r="E38" s="1317" t="s">
        <v>302</v>
      </c>
      <c r="F38" s="1115" t="s">
        <v>287</v>
      </c>
      <c r="G38" s="714">
        <v>737</v>
      </c>
      <c r="H38" s="1318">
        <f t="shared" ref="H38:H46" si="1">IF($H$6=0,0,ROUND(G38*(100%-$H$6%),0))</f>
        <v>0</v>
      </c>
      <c r="I38" s="1358"/>
      <c r="K38" s="1358"/>
      <c r="S38" s="1314"/>
      <c r="T38" s="1314"/>
      <c r="U38" s="1314"/>
      <c r="X38" s="1315"/>
    </row>
    <row r="39" spans="1:24" s="317" customFormat="1" ht="12.75" customHeight="1">
      <c r="A39" s="1310"/>
      <c r="B39" s="1319" t="s">
        <v>1161</v>
      </c>
      <c r="C39" s="1129" t="s">
        <v>1162</v>
      </c>
      <c r="D39" s="1129" t="s">
        <v>1163</v>
      </c>
      <c r="E39" s="343" t="s">
        <v>159</v>
      </c>
      <c r="F39" s="1115"/>
      <c r="G39" s="716">
        <v>277</v>
      </c>
      <c r="H39" s="1320">
        <f t="shared" si="1"/>
        <v>0</v>
      </c>
      <c r="I39" s="1359"/>
      <c r="K39" s="1308"/>
      <c r="S39" s="1314"/>
      <c r="T39" s="1314"/>
      <c r="U39" s="1314"/>
      <c r="X39" s="1315"/>
    </row>
    <row r="40" spans="1:24" s="317" customFormat="1" ht="12.75" customHeight="1">
      <c r="A40" s="1310"/>
      <c r="B40" s="1319" t="s">
        <v>1164</v>
      </c>
      <c r="C40" s="1130"/>
      <c r="D40" s="1130"/>
      <c r="E40" s="1321">
        <v>47</v>
      </c>
      <c r="F40" s="1115"/>
      <c r="G40" s="716">
        <v>460</v>
      </c>
      <c r="H40" s="1320">
        <f t="shared" si="1"/>
        <v>0</v>
      </c>
      <c r="I40" s="1359"/>
      <c r="K40" s="1308"/>
      <c r="S40" s="1314"/>
      <c r="T40" s="1314"/>
      <c r="U40" s="1314"/>
      <c r="X40" s="1315"/>
    </row>
    <row r="41" spans="1:24" s="317" customFormat="1" ht="12.75" customHeight="1">
      <c r="A41" s="1310"/>
      <c r="B41" s="1322" t="s">
        <v>1165</v>
      </c>
      <c r="C41" s="1113">
        <v>3.2</v>
      </c>
      <c r="D41" s="1113">
        <v>3.6</v>
      </c>
      <c r="E41" s="345" t="s">
        <v>302</v>
      </c>
      <c r="F41" s="346" t="s">
        <v>287</v>
      </c>
      <c r="G41" s="718">
        <v>848</v>
      </c>
      <c r="H41" s="1323">
        <f t="shared" si="1"/>
        <v>0</v>
      </c>
      <c r="I41" s="1358"/>
      <c r="K41" s="1358"/>
      <c r="S41" s="1314"/>
      <c r="T41" s="1314"/>
      <c r="U41" s="1314"/>
      <c r="X41" s="1315"/>
    </row>
    <row r="42" spans="1:24" s="317" customFormat="1" ht="12.75" customHeight="1">
      <c r="A42" s="1310"/>
      <c r="B42" s="1324" t="s">
        <v>1165</v>
      </c>
      <c r="C42" s="1128" t="s">
        <v>320</v>
      </c>
      <c r="D42" s="1128" t="s">
        <v>1166</v>
      </c>
      <c r="E42" s="347" t="s">
        <v>159</v>
      </c>
      <c r="F42" s="346"/>
      <c r="G42" s="720">
        <v>318</v>
      </c>
      <c r="H42" s="1325">
        <f t="shared" si="1"/>
        <v>0</v>
      </c>
      <c r="I42" s="1359"/>
      <c r="K42" s="1308"/>
      <c r="S42" s="1314"/>
      <c r="T42" s="1314"/>
      <c r="U42" s="1314"/>
      <c r="X42" s="1315"/>
    </row>
    <row r="43" spans="1:24" s="317" customFormat="1" ht="12.75" customHeight="1">
      <c r="A43" s="1310"/>
      <c r="B43" s="1324" t="s">
        <v>1167</v>
      </c>
      <c r="C43" s="1131"/>
      <c r="D43" s="1131"/>
      <c r="E43" s="1326">
        <v>48</v>
      </c>
      <c r="F43" s="346"/>
      <c r="G43" s="720">
        <v>530</v>
      </c>
      <c r="H43" s="1325">
        <f t="shared" si="1"/>
        <v>0</v>
      </c>
      <c r="I43" s="1359"/>
      <c r="K43" s="1308"/>
      <c r="S43" s="1314"/>
      <c r="T43" s="1314"/>
      <c r="U43" s="1314"/>
      <c r="X43" s="1315"/>
    </row>
    <row r="44" spans="1:24" s="317" customFormat="1" ht="12.75" customHeight="1">
      <c r="A44" s="1310"/>
      <c r="B44" s="1316" t="s">
        <v>1168</v>
      </c>
      <c r="C44" s="1114">
        <v>4.5</v>
      </c>
      <c r="D44" s="1114">
        <v>5</v>
      </c>
      <c r="E44" s="1327" t="s">
        <v>302</v>
      </c>
      <c r="F44" s="1115" t="s">
        <v>288</v>
      </c>
      <c r="G44" s="714">
        <v>1317</v>
      </c>
      <c r="H44" s="1318">
        <f t="shared" si="1"/>
        <v>0</v>
      </c>
      <c r="I44" s="1358"/>
      <c r="J44" s="503"/>
      <c r="K44" s="1358"/>
      <c r="S44" s="1314"/>
      <c r="T44" s="1314"/>
      <c r="U44" s="1314"/>
      <c r="X44" s="1315"/>
    </row>
    <row r="45" spans="1:24" s="317" customFormat="1" ht="12.75" customHeight="1">
      <c r="A45" s="1310"/>
      <c r="B45" s="1319" t="s">
        <v>1168</v>
      </c>
      <c r="C45" s="1129" t="s">
        <v>15</v>
      </c>
      <c r="D45" s="1129" t="s">
        <v>1169</v>
      </c>
      <c r="E45" s="343" t="s">
        <v>330</v>
      </c>
      <c r="F45" s="1115"/>
      <c r="G45" s="716">
        <v>467</v>
      </c>
      <c r="H45" s="1320">
        <f t="shared" si="1"/>
        <v>0</v>
      </c>
      <c r="I45" s="1359"/>
      <c r="K45" s="1308"/>
      <c r="S45" s="1314"/>
      <c r="T45" s="1314"/>
      <c r="U45" s="1314"/>
      <c r="X45" s="1315"/>
    </row>
    <row r="46" spans="1:24" s="317" customFormat="1" ht="12.75" customHeight="1">
      <c r="A46" s="1310"/>
      <c r="B46" s="1319" t="s">
        <v>1170</v>
      </c>
      <c r="C46" s="1130"/>
      <c r="D46" s="1130"/>
      <c r="E46" s="1321">
        <v>51</v>
      </c>
      <c r="F46" s="1115"/>
      <c r="G46" s="716">
        <v>850</v>
      </c>
      <c r="H46" s="1320">
        <f t="shared" si="1"/>
        <v>0</v>
      </c>
      <c r="I46" s="1359"/>
      <c r="K46" s="1308"/>
      <c r="L46" s="1328"/>
      <c r="M46" s="1328"/>
      <c r="N46" s="1328"/>
      <c r="S46" s="1329"/>
      <c r="T46" s="1314"/>
      <c r="U46" s="1314"/>
      <c r="W46" s="1328"/>
      <c r="X46" s="1315"/>
    </row>
    <row r="47" spans="1:24" s="317" customFormat="1" ht="15" customHeight="1">
      <c r="A47" s="1310"/>
      <c r="B47" s="1330" t="s">
        <v>250</v>
      </c>
      <c r="C47" s="1331"/>
      <c r="D47" s="1331"/>
      <c r="E47" s="1331"/>
      <c r="F47" s="1331"/>
      <c r="G47" s="723"/>
      <c r="H47" s="1332"/>
      <c r="I47" s="1360"/>
      <c r="K47" s="1308"/>
    </row>
    <row r="48" spans="1:24" s="317" customFormat="1" ht="13.5" customHeight="1">
      <c r="A48" s="1310"/>
      <c r="B48" s="1333" t="s">
        <v>1171</v>
      </c>
      <c r="C48" s="1334"/>
      <c r="D48" s="1334"/>
      <c r="E48" s="1335"/>
      <c r="F48" s="1336"/>
      <c r="G48" s="725">
        <v>11</v>
      </c>
      <c r="H48" s="1337">
        <f>IF($H$8=0,0,ROUND(G48*(100%-$H$8%),0))</f>
        <v>0</v>
      </c>
      <c r="I48" s="1361"/>
      <c r="K48" s="1338"/>
    </row>
    <row r="49" spans="1:11" s="317" customFormat="1" ht="51.75" customHeight="1" thickBot="1">
      <c r="A49" s="1339"/>
      <c r="B49" s="1340" t="s">
        <v>1172</v>
      </c>
      <c r="C49" s="1341"/>
      <c r="D49" s="1341"/>
      <c r="E49" s="1341"/>
      <c r="F49" s="1341"/>
      <c r="G49" s="1341"/>
      <c r="H49" s="1342"/>
      <c r="I49" s="1362"/>
      <c r="K49" s="1308"/>
    </row>
    <row r="50" spans="1:11" s="317" customFormat="1" ht="60" customHeight="1">
      <c r="A50" s="772"/>
      <c r="B50" s="1149" t="s">
        <v>727</v>
      </c>
      <c r="C50" s="1159"/>
      <c r="D50" s="1159"/>
      <c r="E50" s="1160"/>
      <c r="F50" s="350"/>
      <c r="G50" s="350"/>
      <c r="H50" s="777"/>
      <c r="I50" s="1363"/>
    </row>
    <row r="51" spans="1:11" s="317" customFormat="1" ht="15.75" customHeight="1">
      <c r="A51" s="772"/>
      <c r="B51" s="710" t="s">
        <v>693</v>
      </c>
      <c r="C51" s="711"/>
      <c r="D51" s="711"/>
      <c r="E51" s="711"/>
      <c r="F51" s="711"/>
      <c r="G51" s="712"/>
      <c r="H51" s="375"/>
      <c r="I51" s="1356"/>
    </row>
    <row r="52" spans="1:11" s="318" customFormat="1" ht="12.75" customHeight="1">
      <c r="A52" s="772"/>
      <c r="B52" s="713" t="s">
        <v>676</v>
      </c>
      <c r="C52" s="699">
        <v>2</v>
      </c>
      <c r="D52" s="699">
        <v>2.7</v>
      </c>
      <c r="E52" s="342" t="s">
        <v>301</v>
      </c>
      <c r="F52" s="700" t="s">
        <v>300</v>
      </c>
      <c r="G52" s="714">
        <v>1062</v>
      </c>
      <c r="H52" s="303">
        <f t="shared" ref="H52:H63" si="2">IF($H$6=0,0,ROUND(G52*(100%-$H$6%),0))</f>
        <v>0</v>
      </c>
      <c r="I52" s="1354"/>
      <c r="K52" s="317"/>
    </row>
    <row r="53" spans="1:11" s="317" customFormat="1" ht="12.75" customHeight="1">
      <c r="A53" s="772"/>
      <c r="B53" s="715" t="s">
        <v>676</v>
      </c>
      <c r="C53" s="1129" t="s">
        <v>290</v>
      </c>
      <c r="D53" s="1129" t="s">
        <v>18</v>
      </c>
      <c r="E53" s="343" t="s">
        <v>291</v>
      </c>
      <c r="F53" s="700"/>
      <c r="G53" s="716">
        <v>412</v>
      </c>
      <c r="H53" s="304">
        <f t="shared" si="2"/>
        <v>0</v>
      </c>
      <c r="I53" s="1355"/>
    </row>
    <row r="54" spans="1:11" s="317" customFormat="1" ht="12.75" customHeight="1">
      <c r="A54" s="772"/>
      <c r="B54" s="715" t="s">
        <v>292</v>
      </c>
      <c r="C54" s="1130"/>
      <c r="D54" s="1130"/>
      <c r="E54" s="344">
        <v>45</v>
      </c>
      <c r="F54" s="700"/>
      <c r="G54" s="716">
        <v>650</v>
      </c>
      <c r="H54" s="304">
        <f t="shared" si="2"/>
        <v>0</v>
      </c>
      <c r="I54" s="1355"/>
    </row>
    <row r="55" spans="1:11" s="318" customFormat="1" ht="12.75" customHeight="1">
      <c r="A55" s="772"/>
      <c r="B55" s="717" t="s">
        <v>677</v>
      </c>
      <c r="C55" s="694">
        <v>2.5</v>
      </c>
      <c r="D55" s="694">
        <v>3.2</v>
      </c>
      <c r="E55" s="351" t="s">
        <v>301</v>
      </c>
      <c r="F55" s="701" t="s">
        <v>300</v>
      </c>
      <c r="G55" s="718">
        <v>1169</v>
      </c>
      <c r="H55" s="305">
        <f t="shared" si="2"/>
        <v>0</v>
      </c>
      <c r="I55" s="1354"/>
      <c r="K55" s="317"/>
    </row>
    <row r="56" spans="1:11" s="317" customFormat="1" ht="12.75" customHeight="1">
      <c r="A56" s="772"/>
      <c r="B56" s="719" t="s">
        <v>677</v>
      </c>
      <c r="C56" s="1128" t="s">
        <v>19</v>
      </c>
      <c r="D56" s="1128" t="s">
        <v>14</v>
      </c>
      <c r="E56" s="352" t="s">
        <v>293</v>
      </c>
      <c r="F56" s="701"/>
      <c r="G56" s="720">
        <v>452</v>
      </c>
      <c r="H56" s="306">
        <f t="shared" si="2"/>
        <v>0</v>
      </c>
      <c r="I56" s="1355"/>
    </row>
    <row r="57" spans="1:11" s="317" customFormat="1" ht="12.75" customHeight="1">
      <c r="A57" s="772"/>
      <c r="B57" s="719" t="s">
        <v>294</v>
      </c>
      <c r="C57" s="1131"/>
      <c r="D57" s="1131"/>
      <c r="E57" s="353">
        <v>46</v>
      </c>
      <c r="F57" s="701"/>
      <c r="G57" s="720">
        <v>717</v>
      </c>
      <c r="H57" s="306">
        <f t="shared" si="2"/>
        <v>0</v>
      </c>
      <c r="I57" s="1355"/>
    </row>
    <row r="58" spans="1:11" s="318" customFormat="1" ht="12.75" customHeight="1">
      <c r="A58" s="772"/>
      <c r="B58" s="713" t="s">
        <v>678</v>
      </c>
      <c r="C58" s="699">
        <v>3.5</v>
      </c>
      <c r="D58" s="699">
        <v>4</v>
      </c>
      <c r="E58" s="342" t="s">
        <v>301</v>
      </c>
      <c r="F58" s="700" t="s">
        <v>300</v>
      </c>
      <c r="G58" s="714">
        <v>1399</v>
      </c>
      <c r="H58" s="303">
        <f t="shared" si="2"/>
        <v>0</v>
      </c>
      <c r="I58" s="1354"/>
      <c r="K58" s="317"/>
    </row>
    <row r="59" spans="1:11" s="317" customFormat="1" ht="12.75" customHeight="1">
      <c r="A59" s="772"/>
      <c r="B59" s="715" t="s">
        <v>678</v>
      </c>
      <c r="C59" s="1129" t="s">
        <v>20</v>
      </c>
      <c r="D59" s="1129" t="s">
        <v>15</v>
      </c>
      <c r="E59" s="343" t="s">
        <v>295</v>
      </c>
      <c r="F59" s="700"/>
      <c r="G59" s="716">
        <v>512</v>
      </c>
      <c r="H59" s="304">
        <f t="shared" si="2"/>
        <v>0</v>
      </c>
      <c r="I59" s="1355"/>
    </row>
    <row r="60" spans="1:11" s="317" customFormat="1" ht="12.75" customHeight="1">
      <c r="A60" s="772"/>
      <c r="B60" s="715" t="s">
        <v>296</v>
      </c>
      <c r="C60" s="1130"/>
      <c r="D60" s="1130"/>
      <c r="E60" s="344">
        <v>50</v>
      </c>
      <c r="F60" s="700"/>
      <c r="G60" s="716">
        <v>887</v>
      </c>
      <c r="H60" s="304">
        <f t="shared" si="2"/>
        <v>0</v>
      </c>
      <c r="I60" s="1355"/>
    </row>
    <row r="61" spans="1:11" s="317" customFormat="1" ht="12.75" customHeight="1">
      <c r="A61" s="772"/>
      <c r="B61" s="717" t="s">
        <v>679</v>
      </c>
      <c r="C61" s="694">
        <v>5</v>
      </c>
      <c r="D61" s="694">
        <v>5.8</v>
      </c>
      <c r="E61" s="351" t="s">
        <v>302</v>
      </c>
      <c r="F61" s="701" t="s">
        <v>288</v>
      </c>
      <c r="G61" s="718">
        <v>1909</v>
      </c>
      <c r="H61" s="305">
        <f t="shared" si="2"/>
        <v>0</v>
      </c>
      <c r="I61" s="1354"/>
    </row>
    <row r="62" spans="1:11" s="317" customFormat="1" ht="12.75" customHeight="1">
      <c r="A62" s="772"/>
      <c r="B62" s="719" t="s">
        <v>679</v>
      </c>
      <c r="C62" s="1128" t="s">
        <v>16</v>
      </c>
      <c r="D62" s="1128" t="s">
        <v>17</v>
      </c>
      <c r="E62" s="352" t="s">
        <v>297</v>
      </c>
      <c r="F62" s="701"/>
      <c r="G62" s="720">
        <v>717</v>
      </c>
      <c r="H62" s="306">
        <f t="shared" si="2"/>
        <v>0</v>
      </c>
      <c r="I62" s="1355"/>
    </row>
    <row r="63" spans="1:11" s="317" customFormat="1" ht="12.75" customHeight="1">
      <c r="A63" s="772"/>
      <c r="B63" s="719" t="s">
        <v>298</v>
      </c>
      <c r="C63" s="1131"/>
      <c r="D63" s="1131"/>
      <c r="E63" s="353">
        <v>51</v>
      </c>
      <c r="F63" s="701"/>
      <c r="G63" s="720">
        <v>1192</v>
      </c>
      <c r="H63" s="306">
        <f t="shared" si="2"/>
        <v>0</v>
      </c>
      <c r="I63" s="1355"/>
    </row>
    <row r="64" spans="1:11" s="317" customFormat="1" ht="15" customHeight="1">
      <c r="A64" s="772"/>
      <c r="B64" s="721" t="s">
        <v>250</v>
      </c>
      <c r="C64" s="722"/>
      <c r="D64" s="722"/>
      <c r="E64" s="722"/>
      <c r="F64" s="722"/>
      <c r="G64" s="723"/>
      <c r="H64" s="284"/>
      <c r="I64" s="1364"/>
    </row>
    <row r="65" spans="1:9" s="317" customFormat="1" ht="12.75" customHeight="1">
      <c r="A65" s="772"/>
      <c r="B65" s="726" t="s">
        <v>1023</v>
      </c>
      <c r="C65" s="141"/>
      <c r="D65" s="141"/>
      <c r="E65" s="354"/>
      <c r="F65" s="355"/>
      <c r="G65" s="727">
        <v>96</v>
      </c>
      <c r="H65" s="504">
        <f>IF($H$8=0,0,ROUND(G65*(100%-$H$8%),0))</f>
        <v>0</v>
      </c>
      <c r="I65" s="1357"/>
    </row>
    <row r="66" spans="1:9" s="317" customFormat="1" ht="18.75" customHeight="1">
      <c r="A66" s="772"/>
      <c r="B66" s="728" t="s">
        <v>691</v>
      </c>
      <c r="C66" s="729"/>
      <c r="D66" s="729"/>
      <c r="E66" s="730"/>
      <c r="F66" s="731"/>
      <c r="G66" s="732"/>
      <c r="H66" s="289"/>
      <c r="I66" s="1362"/>
    </row>
    <row r="67" spans="1:9" s="317" customFormat="1" ht="66" customHeight="1">
      <c r="A67" s="772"/>
      <c r="B67" s="1134" t="s">
        <v>726</v>
      </c>
      <c r="C67" s="1134"/>
      <c r="D67" s="1135"/>
      <c r="E67" s="350"/>
      <c r="F67" s="350"/>
      <c r="G67" s="350"/>
      <c r="H67" s="776"/>
      <c r="I67" s="1365"/>
    </row>
    <row r="68" spans="1:9" s="317" customFormat="1" ht="15.75" customHeight="1">
      <c r="A68" s="772"/>
      <c r="B68" s="710" t="s">
        <v>693</v>
      </c>
      <c r="C68" s="341"/>
      <c r="D68" s="341"/>
      <c r="E68" s="341"/>
      <c r="F68" s="341"/>
      <c r="G68" s="712"/>
      <c r="H68" s="375"/>
      <c r="I68" s="1356"/>
    </row>
    <row r="69" spans="1:9" s="317" customFormat="1" ht="12.75" customHeight="1">
      <c r="A69" s="772"/>
      <c r="B69" s="733" t="s">
        <v>1024</v>
      </c>
      <c r="C69" s="1117">
        <v>2</v>
      </c>
      <c r="D69" s="1117">
        <v>2.7</v>
      </c>
      <c r="E69" s="1119" t="s">
        <v>301</v>
      </c>
      <c r="F69" s="1121" t="s">
        <v>300</v>
      </c>
      <c r="G69" s="734">
        <v>1160</v>
      </c>
      <c r="H69" s="303">
        <f t="shared" ref="H69:H88" si="3">IF($H$6=0,0,ROUND(G69*(100%-$H$6%),0))</f>
        <v>0</v>
      </c>
      <c r="I69" s="1354"/>
    </row>
    <row r="70" spans="1:9" s="317" customFormat="1" ht="12.75" customHeight="1">
      <c r="A70" s="772"/>
      <c r="B70" s="733" t="s">
        <v>1025</v>
      </c>
      <c r="C70" s="1118"/>
      <c r="D70" s="1118"/>
      <c r="E70" s="1120"/>
      <c r="F70" s="1122"/>
      <c r="G70" s="734">
        <v>1160</v>
      </c>
      <c r="H70" s="303">
        <f t="shared" si="3"/>
        <v>0</v>
      </c>
      <c r="I70" s="1354"/>
    </row>
    <row r="71" spans="1:9" s="317" customFormat="1" ht="12.75" customHeight="1">
      <c r="A71" s="772"/>
      <c r="B71" s="735" t="s">
        <v>682</v>
      </c>
      <c r="C71" s="1129" t="s">
        <v>290</v>
      </c>
      <c r="D71" s="1129" t="s">
        <v>18</v>
      </c>
      <c r="E71" s="356" t="s">
        <v>291</v>
      </c>
      <c r="F71" s="357"/>
      <c r="G71" s="736">
        <v>510</v>
      </c>
      <c r="H71" s="304">
        <f t="shared" si="3"/>
        <v>0</v>
      </c>
      <c r="I71" s="1355"/>
    </row>
    <row r="72" spans="1:9" s="317" customFormat="1" ht="12.75" customHeight="1">
      <c r="A72" s="772"/>
      <c r="B72" s="735" t="s">
        <v>683</v>
      </c>
      <c r="C72" s="1129"/>
      <c r="D72" s="1129"/>
      <c r="E72" s="356" t="s">
        <v>291</v>
      </c>
      <c r="F72" s="357"/>
      <c r="G72" s="736">
        <v>510</v>
      </c>
      <c r="H72" s="304">
        <f t="shared" si="3"/>
        <v>0</v>
      </c>
      <c r="I72" s="1355"/>
    </row>
    <row r="73" spans="1:9" s="317" customFormat="1" ht="12.75" customHeight="1">
      <c r="A73" s="772"/>
      <c r="B73" s="735" t="s">
        <v>292</v>
      </c>
      <c r="C73" s="697"/>
      <c r="D73" s="697"/>
      <c r="E73" s="356">
        <v>45</v>
      </c>
      <c r="F73" s="357"/>
      <c r="G73" s="736">
        <v>650</v>
      </c>
      <c r="H73" s="304">
        <f t="shared" si="3"/>
        <v>0</v>
      </c>
      <c r="I73" s="1355"/>
    </row>
    <row r="74" spans="1:9" s="317" customFormat="1" ht="12.75" customHeight="1">
      <c r="A74" s="772"/>
      <c r="B74" s="737" t="s">
        <v>1026</v>
      </c>
      <c r="C74" s="1132">
        <v>2.5</v>
      </c>
      <c r="D74" s="1132">
        <v>3.2</v>
      </c>
      <c r="E74" s="1124" t="s">
        <v>301</v>
      </c>
      <c r="F74" s="1126" t="s">
        <v>300</v>
      </c>
      <c r="G74" s="738">
        <v>1267</v>
      </c>
      <c r="H74" s="305">
        <f t="shared" si="3"/>
        <v>0</v>
      </c>
      <c r="I74" s="1354"/>
    </row>
    <row r="75" spans="1:9" s="317" customFormat="1" ht="12.75" customHeight="1">
      <c r="A75" s="772"/>
      <c r="B75" s="737" t="s">
        <v>1027</v>
      </c>
      <c r="C75" s="1133"/>
      <c r="D75" s="1133"/>
      <c r="E75" s="1125"/>
      <c r="F75" s="1127"/>
      <c r="G75" s="738">
        <v>1267</v>
      </c>
      <c r="H75" s="305">
        <f t="shared" si="3"/>
        <v>0</v>
      </c>
      <c r="I75" s="1354"/>
    </row>
    <row r="76" spans="1:9" s="317" customFormat="1" ht="12.75" customHeight="1">
      <c r="A76" s="772"/>
      <c r="B76" s="739" t="s">
        <v>680</v>
      </c>
      <c r="C76" s="1128" t="s">
        <v>19</v>
      </c>
      <c r="D76" s="1128" t="s">
        <v>14</v>
      </c>
      <c r="E76" s="358" t="s">
        <v>293</v>
      </c>
      <c r="F76" s="359"/>
      <c r="G76" s="740">
        <v>550</v>
      </c>
      <c r="H76" s="306">
        <f t="shared" si="3"/>
        <v>0</v>
      </c>
      <c r="I76" s="1355"/>
    </row>
    <row r="77" spans="1:9" s="317" customFormat="1" ht="12.75" customHeight="1">
      <c r="A77" s="772"/>
      <c r="B77" s="739" t="s">
        <v>681</v>
      </c>
      <c r="C77" s="1128"/>
      <c r="D77" s="1128"/>
      <c r="E77" s="358" t="s">
        <v>293</v>
      </c>
      <c r="F77" s="359"/>
      <c r="G77" s="740">
        <v>550</v>
      </c>
      <c r="H77" s="306">
        <f t="shared" si="3"/>
        <v>0</v>
      </c>
      <c r="I77" s="1355"/>
    </row>
    <row r="78" spans="1:9" s="317" customFormat="1" ht="12.75" customHeight="1">
      <c r="A78" s="772"/>
      <c r="B78" s="739" t="s">
        <v>294</v>
      </c>
      <c r="C78" s="698"/>
      <c r="D78" s="698"/>
      <c r="E78" s="358">
        <v>46</v>
      </c>
      <c r="F78" s="359"/>
      <c r="G78" s="740">
        <v>717</v>
      </c>
      <c r="H78" s="306">
        <f t="shared" si="3"/>
        <v>0</v>
      </c>
      <c r="I78" s="1355"/>
    </row>
    <row r="79" spans="1:9" s="317" customFormat="1" ht="12.75" customHeight="1">
      <c r="A79" s="772"/>
      <c r="B79" s="733" t="s">
        <v>1028</v>
      </c>
      <c r="C79" s="1117">
        <v>3.5</v>
      </c>
      <c r="D79" s="1117">
        <v>4</v>
      </c>
      <c r="E79" s="1119" t="s">
        <v>301</v>
      </c>
      <c r="F79" s="1121" t="s">
        <v>300</v>
      </c>
      <c r="G79" s="734">
        <v>1497</v>
      </c>
      <c r="H79" s="303">
        <f t="shared" si="3"/>
        <v>0</v>
      </c>
      <c r="I79" s="1354"/>
    </row>
    <row r="80" spans="1:9" s="317" customFormat="1" ht="12.75" customHeight="1">
      <c r="A80" s="772"/>
      <c r="B80" s="733" t="s">
        <v>1029</v>
      </c>
      <c r="C80" s="1118"/>
      <c r="D80" s="1118"/>
      <c r="E80" s="1120"/>
      <c r="F80" s="1122"/>
      <c r="G80" s="734">
        <v>1497</v>
      </c>
      <c r="H80" s="303">
        <f t="shared" si="3"/>
        <v>0</v>
      </c>
      <c r="I80" s="1354"/>
    </row>
    <row r="81" spans="1:9" s="317" customFormat="1" ht="12.75" customHeight="1">
      <c r="A81" s="772"/>
      <c r="B81" s="735" t="s">
        <v>684</v>
      </c>
      <c r="C81" s="1129" t="s">
        <v>20</v>
      </c>
      <c r="D81" s="1129" t="s">
        <v>15</v>
      </c>
      <c r="E81" s="356" t="s">
        <v>295</v>
      </c>
      <c r="F81" s="357"/>
      <c r="G81" s="736">
        <v>610</v>
      </c>
      <c r="H81" s="304">
        <f t="shared" si="3"/>
        <v>0</v>
      </c>
      <c r="I81" s="1355"/>
    </row>
    <row r="82" spans="1:9" s="317" customFormat="1" ht="12.75" customHeight="1">
      <c r="A82" s="772"/>
      <c r="B82" s="735" t="s">
        <v>685</v>
      </c>
      <c r="C82" s="1129"/>
      <c r="D82" s="1129"/>
      <c r="E82" s="356" t="s">
        <v>295</v>
      </c>
      <c r="F82" s="357"/>
      <c r="G82" s="736">
        <v>610</v>
      </c>
      <c r="H82" s="304">
        <f t="shared" si="3"/>
        <v>0</v>
      </c>
      <c r="I82" s="1355"/>
    </row>
    <row r="83" spans="1:9" s="317" customFormat="1" ht="12.75" customHeight="1">
      <c r="A83" s="772"/>
      <c r="B83" s="735" t="s">
        <v>296</v>
      </c>
      <c r="C83" s="697"/>
      <c r="D83" s="697"/>
      <c r="E83" s="356">
        <v>50</v>
      </c>
      <c r="F83" s="357"/>
      <c r="G83" s="736">
        <v>887</v>
      </c>
      <c r="H83" s="304">
        <f t="shared" si="3"/>
        <v>0</v>
      </c>
      <c r="I83" s="1355"/>
    </row>
    <row r="84" spans="1:9" s="317" customFormat="1" ht="12.75" customHeight="1">
      <c r="A84" s="772"/>
      <c r="B84" s="737" t="s">
        <v>1030</v>
      </c>
      <c r="C84" s="1132">
        <v>5</v>
      </c>
      <c r="D84" s="1132">
        <v>5.8</v>
      </c>
      <c r="E84" s="1124" t="s">
        <v>302</v>
      </c>
      <c r="F84" s="1126" t="s">
        <v>288</v>
      </c>
      <c r="G84" s="738">
        <v>2000</v>
      </c>
      <c r="H84" s="305">
        <f t="shared" si="3"/>
        <v>0</v>
      </c>
      <c r="I84" s="1354"/>
    </row>
    <row r="85" spans="1:9" s="317" customFormat="1" ht="12.75" customHeight="1">
      <c r="A85" s="772"/>
      <c r="B85" s="737" t="s">
        <v>1031</v>
      </c>
      <c r="C85" s="1133"/>
      <c r="D85" s="1133"/>
      <c r="E85" s="1125"/>
      <c r="F85" s="1127"/>
      <c r="G85" s="738">
        <v>2000</v>
      </c>
      <c r="H85" s="305">
        <f t="shared" si="3"/>
        <v>0</v>
      </c>
      <c r="I85" s="1354"/>
    </row>
    <row r="86" spans="1:9" s="317" customFormat="1" ht="12.75" customHeight="1">
      <c r="A86" s="772"/>
      <c r="B86" s="739" t="s">
        <v>686</v>
      </c>
      <c r="C86" s="1128" t="s">
        <v>16</v>
      </c>
      <c r="D86" s="1128" t="s">
        <v>17</v>
      </c>
      <c r="E86" s="358" t="s">
        <v>297</v>
      </c>
      <c r="F86" s="359"/>
      <c r="G86" s="740">
        <v>808</v>
      </c>
      <c r="H86" s="306">
        <f t="shared" si="3"/>
        <v>0</v>
      </c>
      <c r="I86" s="1355"/>
    </row>
    <row r="87" spans="1:9" s="317" customFormat="1" ht="12.75" customHeight="1">
      <c r="A87" s="772"/>
      <c r="B87" s="739" t="s">
        <v>687</v>
      </c>
      <c r="C87" s="1128"/>
      <c r="D87" s="1128"/>
      <c r="E87" s="358" t="s">
        <v>297</v>
      </c>
      <c r="F87" s="359"/>
      <c r="G87" s="740">
        <v>808</v>
      </c>
      <c r="H87" s="306">
        <f t="shared" si="3"/>
        <v>0</v>
      </c>
      <c r="I87" s="1355"/>
    </row>
    <row r="88" spans="1:9" s="317" customFormat="1" ht="12.75" customHeight="1">
      <c r="A88" s="772"/>
      <c r="B88" s="739" t="s">
        <v>298</v>
      </c>
      <c r="C88" s="698"/>
      <c r="D88" s="698"/>
      <c r="E88" s="358">
        <v>51</v>
      </c>
      <c r="F88" s="359"/>
      <c r="G88" s="740">
        <v>1192</v>
      </c>
      <c r="H88" s="306">
        <f t="shared" si="3"/>
        <v>0</v>
      </c>
      <c r="I88" s="1355"/>
    </row>
    <row r="89" spans="1:9" s="317" customFormat="1" ht="15" customHeight="1">
      <c r="A89" s="772"/>
      <c r="B89" s="721" t="s">
        <v>250</v>
      </c>
      <c r="C89" s="722"/>
      <c r="D89" s="722"/>
      <c r="E89" s="722"/>
      <c r="F89" s="722"/>
      <c r="G89" s="723"/>
      <c r="H89" s="284"/>
      <c r="I89" s="1356"/>
    </row>
    <row r="90" spans="1:9" s="317" customFormat="1" ht="12.75" customHeight="1">
      <c r="A90" s="772"/>
      <c r="B90" s="726" t="s">
        <v>1032</v>
      </c>
      <c r="C90" s="141"/>
      <c r="D90" s="141"/>
      <c r="E90" s="354"/>
      <c r="F90" s="355"/>
      <c r="G90" s="727">
        <v>96</v>
      </c>
      <c r="H90" s="504">
        <f>IF($H$8=0,0,ROUND(G90*(100%-$H$8%),0))</f>
        <v>0</v>
      </c>
      <c r="I90" s="1357"/>
    </row>
    <row r="91" spans="1:9" s="317" customFormat="1" ht="18.75" customHeight="1">
      <c r="A91" s="772"/>
      <c r="B91" s="728" t="s">
        <v>691</v>
      </c>
      <c r="C91" s="729"/>
      <c r="D91" s="729"/>
      <c r="E91" s="730"/>
      <c r="F91" s="731"/>
      <c r="G91" s="732"/>
      <c r="H91" s="289"/>
      <c r="I91" s="1362"/>
    </row>
    <row r="92" spans="1:9" s="317" customFormat="1" ht="66" customHeight="1">
      <c r="A92" s="772"/>
      <c r="B92" s="1149" t="s">
        <v>729</v>
      </c>
      <c r="C92" s="1159"/>
      <c r="D92" s="1159"/>
      <c r="E92" s="1160"/>
      <c r="F92" s="350"/>
      <c r="G92" s="350"/>
      <c r="H92" s="777"/>
      <c r="I92" s="1363"/>
    </row>
    <row r="93" spans="1:9" s="317" customFormat="1" ht="15.75" customHeight="1">
      <c r="A93" s="772"/>
      <c r="B93" s="710" t="s">
        <v>693</v>
      </c>
      <c r="C93" s="711"/>
      <c r="D93" s="711"/>
      <c r="E93" s="711"/>
      <c r="F93" s="711"/>
      <c r="G93" s="712"/>
      <c r="H93" s="375"/>
      <c r="I93" s="1356"/>
    </row>
    <row r="94" spans="1:9" s="317" customFormat="1" ht="12.75" customHeight="1">
      <c r="A94" s="772"/>
      <c r="B94" s="741" t="s">
        <v>688</v>
      </c>
      <c r="C94" s="512">
        <v>6.3</v>
      </c>
      <c r="D94" s="512">
        <v>7.1</v>
      </c>
      <c r="E94" s="360" t="s">
        <v>75</v>
      </c>
      <c r="F94" s="361" t="s">
        <v>289</v>
      </c>
      <c r="G94" s="742">
        <v>2446</v>
      </c>
      <c r="H94" s="303">
        <f t="shared" ref="H94:H105" si="4">IF($H$6=0,0,ROUND(G94*(100%-$H$6%),0))</f>
        <v>0</v>
      </c>
      <c r="I94" s="1354"/>
    </row>
    <row r="95" spans="1:9" s="317" customFormat="1" ht="12.75" customHeight="1">
      <c r="A95" s="772"/>
      <c r="B95" s="743" t="s">
        <v>688</v>
      </c>
      <c r="C95" s="1155" t="s">
        <v>69</v>
      </c>
      <c r="D95" s="1155" t="s">
        <v>70</v>
      </c>
      <c r="E95" s="362" t="s">
        <v>258</v>
      </c>
      <c r="F95" s="361"/>
      <c r="G95" s="744">
        <v>908</v>
      </c>
      <c r="H95" s="304">
        <f t="shared" si="4"/>
        <v>0</v>
      </c>
      <c r="I95" s="1355"/>
    </row>
    <row r="96" spans="1:9" s="317" customFormat="1" ht="12.75" customHeight="1">
      <c r="A96" s="772"/>
      <c r="B96" s="743" t="s">
        <v>243</v>
      </c>
      <c r="C96" s="1156"/>
      <c r="D96" s="1156"/>
      <c r="E96" s="363">
        <v>53</v>
      </c>
      <c r="F96" s="361"/>
      <c r="G96" s="744">
        <v>1538</v>
      </c>
      <c r="H96" s="304">
        <f t="shared" si="4"/>
        <v>0</v>
      </c>
      <c r="I96" s="1355"/>
    </row>
    <row r="97" spans="1:9" s="317" customFormat="1" ht="12.75" customHeight="1">
      <c r="A97" s="772"/>
      <c r="B97" s="717" t="s">
        <v>689</v>
      </c>
      <c r="C97" s="694">
        <v>7.1</v>
      </c>
      <c r="D97" s="694">
        <v>8</v>
      </c>
      <c r="E97" s="351" t="s">
        <v>75</v>
      </c>
      <c r="F97" s="701" t="s">
        <v>289</v>
      </c>
      <c r="G97" s="718">
        <v>2833</v>
      </c>
      <c r="H97" s="305">
        <f t="shared" si="4"/>
        <v>0</v>
      </c>
      <c r="I97" s="1354"/>
    </row>
    <row r="98" spans="1:9" s="317" customFormat="1" ht="12.75" customHeight="1">
      <c r="A98" s="772"/>
      <c r="B98" s="719" t="s">
        <v>689</v>
      </c>
      <c r="C98" s="1128" t="s">
        <v>71</v>
      </c>
      <c r="D98" s="1128" t="s">
        <v>72</v>
      </c>
      <c r="E98" s="352" t="s">
        <v>258</v>
      </c>
      <c r="F98" s="701"/>
      <c r="G98" s="720">
        <v>1008</v>
      </c>
      <c r="H98" s="306">
        <f t="shared" si="4"/>
        <v>0</v>
      </c>
      <c r="I98" s="1355"/>
    </row>
    <row r="99" spans="1:9" s="317" customFormat="1" ht="12.75" customHeight="1">
      <c r="A99" s="772"/>
      <c r="B99" s="719" t="s">
        <v>244</v>
      </c>
      <c r="C99" s="1131"/>
      <c r="D99" s="1131"/>
      <c r="E99" s="353">
        <v>54</v>
      </c>
      <c r="F99" s="701"/>
      <c r="G99" s="720">
        <v>1825</v>
      </c>
      <c r="H99" s="306">
        <f t="shared" si="4"/>
        <v>0</v>
      </c>
      <c r="I99" s="1355"/>
    </row>
    <row r="100" spans="1:9" s="317" customFormat="1" ht="12.75" customHeight="1">
      <c r="A100" s="772"/>
      <c r="B100" s="713" t="s">
        <v>690</v>
      </c>
      <c r="C100" s="699">
        <v>8</v>
      </c>
      <c r="D100" s="699">
        <v>9</v>
      </c>
      <c r="E100" s="351" t="s">
        <v>75</v>
      </c>
      <c r="F100" s="700" t="s">
        <v>289</v>
      </c>
      <c r="G100" s="714">
        <v>3025</v>
      </c>
      <c r="H100" s="303">
        <f t="shared" si="4"/>
        <v>0</v>
      </c>
      <c r="I100" s="1354"/>
    </row>
    <row r="101" spans="1:9" s="317" customFormat="1" ht="12.75" customHeight="1">
      <c r="A101" s="772"/>
      <c r="B101" s="715" t="s">
        <v>690</v>
      </c>
      <c r="C101" s="1129" t="s">
        <v>73</v>
      </c>
      <c r="D101" s="1129" t="s">
        <v>74</v>
      </c>
      <c r="E101" s="343" t="s">
        <v>78</v>
      </c>
      <c r="F101" s="700"/>
      <c r="G101" s="716">
        <v>1060</v>
      </c>
      <c r="H101" s="304">
        <f t="shared" si="4"/>
        <v>0</v>
      </c>
      <c r="I101" s="1355"/>
    </row>
    <row r="102" spans="1:9" s="317" customFormat="1" ht="12.75" customHeight="1">
      <c r="A102" s="772"/>
      <c r="B102" s="715" t="s">
        <v>245</v>
      </c>
      <c r="C102" s="1130"/>
      <c r="D102" s="1130"/>
      <c r="E102" s="344">
        <v>56</v>
      </c>
      <c r="F102" s="700"/>
      <c r="G102" s="716">
        <v>1965</v>
      </c>
      <c r="H102" s="304">
        <f t="shared" si="4"/>
        <v>0</v>
      </c>
      <c r="I102" s="1355"/>
    </row>
    <row r="103" spans="1:9" s="317" customFormat="1" ht="12.75" customHeight="1">
      <c r="A103" s="772"/>
      <c r="B103" s="717" t="s">
        <v>246</v>
      </c>
      <c r="C103" s="694">
        <v>10</v>
      </c>
      <c r="D103" s="694">
        <v>11.2</v>
      </c>
      <c r="E103" s="351" t="s">
        <v>75</v>
      </c>
      <c r="F103" s="701" t="s">
        <v>289</v>
      </c>
      <c r="G103" s="718">
        <v>3613</v>
      </c>
      <c r="H103" s="305">
        <f t="shared" si="4"/>
        <v>0</v>
      </c>
      <c r="I103" s="1354"/>
    </row>
    <row r="104" spans="1:9" s="317" customFormat="1" ht="12.75" customHeight="1">
      <c r="A104" s="772"/>
      <c r="B104" s="719" t="s">
        <v>246</v>
      </c>
      <c r="C104" s="1128" t="s">
        <v>255</v>
      </c>
      <c r="D104" s="1128" t="s">
        <v>256</v>
      </c>
      <c r="E104" s="352" t="s">
        <v>257</v>
      </c>
      <c r="F104" s="701"/>
      <c r="G104" s="720">
        <v>1200</v>
      </c>
      <c r="H104" s="306">
        <f t="shared" si="4"/>
        <v>0</v>
      </c>
      <c r="I104" s="1355"/>
    </row>
    <row r="105" spans="1:9" s="317" customFormat="1" ht="12.75" customHeight="1">
      <c r="A105" s="772"/>
      <c r="B105" s="719" t="s">
        <v>247</v>
      </c>
      <c r="C105" s="1131"/>
      <c r="D105" s="1131"/>
      <c r="E105" s="353">
        <v>57</v>
      </c>
      <c r="F105" s="701"/>
      <c r="G105" s="720">
        <v>2413</v>
      </c>
      <c r="H105" s="306">
        <f t="shared" si="4"/>
        <v>0</v>
      </c>
      <c r="I105" s="1355"/>
    </row>
    <row r="106" spans="1:9" s="317" customFormat="1" ht="18.75" customHeight="1">
      <c r="A106" s="772"/>
      <c r="B106" s="728" t="s">
        <v>695</v>
      </c>
      <c r="C106" s="729"/>
      <c r="D106" s="729"/>
      <c r="E106" s="730"/>
      <c r="F106" s="731"/>
      <c r="G106" s="732"/>
      <c r="H106" s="289"/>
      <c r="I106" s="1362"/>
    </row>
    <row r="107" spans="1:9" s="317" customFormat="1" ht="66" customHeight="1">
      <c r="A107" s="772"/>
      <c r="B107" s="1149" t="s">
        <v>730</v>
      </c>
      <c r="C107" s="1149"/>
      <c r="D107" s="1149"/>
      <c r="E107" s="350"/>
      <c r="F107" s="350"/>
      <c r="G107" s="350"/>
      <c r="H107" s="776"/>
      <c r="I107" s="1365"/>
    </row>
    <row r="108" spans="1:9" s="317" customFormat="1" ht="15.75" customHeight="1">
      <c r="A108" s="772"/>
      <c r="B108" s="710" t="s">
        <v>694</v>
      </c>
      <c r="C108" s="711"/>
      <c r="D108" s="711"/>
      <c r="E108" s="711"/>
      <c r="F108" s="711"/>
      <c r="G108" s="712"/>
      <c r="H108" s="375"/>
      <c r="I108" s="1364"/>
    </row>
    <row r="109" spans="1:9" s="317" customFormat="1" ht="12.75" customHeight="1">
      <c r="A109" s="772"/>
      <c r="B109" s="713" t="s">
        <v>696</v>
      </c>
      <c r="C109" s="699">
        <v>2</v>
      </c>
      <c r="D109" s="699">
        <v>2.7</v>
      </c>
      <c r="E109" s="342" t="s">
        <v>314</v>
      </c>
      <c r="F109" s="700" t="s">
        <v>288</v>
      </c>
      <c r="G109" s="714">
        <v>1601</v>
      </c>
      <c r="H109" s="303">
        <f t="shared" ref="H109:H123" si="5">IF($H$6=0,0,ROUND(G109*(100%-$H$6%),0))</f>
        <v>0</v>
      </c>
      <c r="I109" s="1354"/>
    </row>
    <row r="110" spans="1:9" s="317" customFormat="1" ht="12.75" customHeight="1">
      <c r="A110" s="772"/>
      <c r="B110" s="715" t="s">
        <v>696</v>
      </c>
      <c r="C110" s="1129" t="s">
        <v>22</v>
      </c>
      <c r="D110" s="1129" t="s">
        <v>321</v>
      </c>
      <c r="E110" s="343" t="s">
        <v>315</v>
      </c>
      <c r="F110" s="700"/>
      <c r="G110" s="716">
        <v>643</v>
      </c>
      <c r="H110" s="304">
        <f t="shared" si="5"/>
        <v>0</v>
      </c>
      <c r="I110" s="1355"/>
    </row>
    <row r="111" spans="1:9" s="317" customFormat="1" ht="12.75" customHeight="1">
      <c r="A111" s="772"/>
      <c r="B111" s="715" t="s">
        <v>308</v>
      </c>
      <c r="C111" s="1130"/>
      <c r="D111" s="1130"/>
      <c r="E111" s="344">
        <v>43</v>
      </c>
      <c r="F111" s="700"/>
      <c r="G111" s="716">
        <v>958</v>
      </c>
      <c r="H111" s="304">
        <f t="shared" si="5"/>
        <v>0</v>
      </c>
      <c r="I111" s="1355"/>
    </row>
    <row r="112" spans="1:9" s="317" customFormat="1" ht="12.75" customHeight="1">
      <c r="A112" s="772"/>
      <c r="B112" s="717" t="s">
        <v>697</v>
      </c>
      <c r="C112" s="694">
        <v>2.5</v>
      </c>
      <c r="D112" s="694">
        <v>3.2</v>
      </c>
      <c r="E112" s="351" t="s">
        <v>314</v>
      </c>
      <c r="F112" s="701" t="s">
        <v>288</v>
      </c>
      <c r="G112" s="718">
        <v>1752</v>
      </c>
      <c r="H112" s="305">
        <f t="shared" si="5"/>
        <v>0</v>
      </c>
      <c r="I112" s="1354"/>
    </row>
    <row r="113" spans="1:11" s="317" customFormat="1" ht="12.75" customHeight="1">
      <c r="A113" s="772"/>
      <c r="B113" s="719" t="s">
        <v>697</v>
      </c>
      <c r="C113" s="1128" t="s">
        <v>320</v>
      </c>
      <c r="D113" s="1128" t="s">
        <v>158</v>
      </c>
      <c r="E113" s="352" t="s">
        <v>316</v>
      </c>
      <c r="F113" s="701"/>
      <c r="G113" s="720">
        <v>700</v>
      </c>
      <c r="H113" s="306">
        <f t="shared" si="5"/>
        <v>0</v>
      </c>
      <c r="I113" s="1355"/>
    </row>
    <row r="114" spans="1:11" s="317" customFormat="1" ht="12.75" customHeight="1">
      <c r="A114" s="772"/>
      <c r="B114" s="719" t="s">
        <v>310</v>
      </c>
      <c r="C114" s="1131"/>
      <c r="D114" s="1131"/>
      <c r="E114" s="353">
        <v>44</v>
      </c>
      <c r="F114" s="701"/>
      <c r="G114" s="720">
        <v>1052</v>
      </c>
      <c r="H114" s="306">
        <f t="shared" si="5"/>
        <v>0</v>
      </c>
      <c r="I114" s="1355"/>
    </row>
    <row r="115" spans="1:11" s="317" customFormat="1" ht="12.75" customHeight="1">
      <c r="A115" s="772"/>
      <c r="B115" s="713" t="s">
        <v>698</v>
      </c>
      <c r="C115" s="699">
        <v>3.5</v>
      </c>
      <c r="D115" s="699">
        <v>4.3</v>
      </c>
      <c r="E115" s="342" t="s">
        <v>314</v>
      </c>
      <c r="F115" s="700" t="s">
        <v>288</v>
      </c>
      <c r="G115" s="714">
        <v>1964</v>
      </c>
      <c r="H115" s="303">
        <f t="shared" si="5"/>
        <v>0</v>
      </c>
      <c r="I115" s="1354"/>
    </row>
    <row r="116" spans="1:11" s="317" customFormat="1" ht="12.75" customHeight="1">
      <c r="A116" s="772"/>
      <c r="B116" s="715" t="s">
        <v>698</v>
      </c>
      <c r="C116" s="1129" t="s">
        <v>21</v>
      </c>
      <c r="D116" s="1129" t="s">
        <v>322</v>
      </c>
      <c r="E116" s="343" t="s">
        <v>317</v>
      </c>
      <c r="F116" s="700"/>
      <c r="G116" s="716">
        <v>787</v>
      </c>
      <c r="H116" s="304">
        <f t="shared" si="5"/>
        <v>0</v>
      </c>
      <c r="I116" s="1355"/>
    </row>
    <row r="117" spans="1:11" s="317" customFormat="1" ht="12.75" customHeight="1">
      <c r="A117" s="772"/>
      <c r="B117" s="715" t="s">
        <v>577</v>
      </c>
      <c r="C117" s="1130"/>
      <c r="D117" s="1130"/>
      <c r="E117" s="344">
        <v>48</v>
      </c>
      <c r="F117" s="700"/>
      <c r="G117" s="716">
        <v>1177</v>
      </c>
      <c r="H117" s="304">
        <f t="shared" si="5"/>
        <v>0</v>
      </c>
      <c r="I117" s="1355"/>
    </row>
    <row r="118" spans="1:11" s="318" customFormat="1" ht="12.75" customHeight="1">
      <c r="A118" s="772"/>
      <c r="B118" s="717" t="s">
        <v>699</v>
      </c>
      <c r="C118" s="694">
        <v>5</v>
      </c>
      <c r="D118" s="694">
        <v>6</v>
      </c>
      <c r="E118" s="351" t="s">
        <v>314</v>
      </c>
      <c r="F118" s="701" t="s">
        <v>289</v>
      </c>
      <c r="G118" s="718">
        <v>2268</v>
      </c>
      <c r="H118" s="305">
        <f t="shared" si="5"/>
        <v>0</v>
      </c>
      <c r="I118" s="1354"/>
      <c r="K118" s="317"/>
    </row>
    <row r="119" spans="1:11" s="317" customFormat="1" ht="12.75" customHeight="1">
      <c r="A119" s="772"/>
      <c r="B119" s="719" t="s">
        <v>699</v>
      </c>
      <c r="C119" s="1128" t="s">
        <v>323</v>
      </c>
      <c r="D119" s="1128" t="s">
        <v>324</v>
      </c>
      <c r="E119" s="352" t="s">
        <v>318</v>
      </c>
      <c r="F119" s="701"/>
      <c r="G119" s="720">
        <v>840</v>
      </c>
      <c r="H119" s="306">
        <f t="shared" si="5"/>
        <v>0</v>
      </c>
      <c r="I119" s="1355"/>
    </row>
    <row r="120" spans="1:11" s="317" customFormat="1" ht="12.75" customHeight="1">
      <c r="A120" s="772"/>
      <c r="B120" s="719" t="s">
        <v>303</v>
      </c>
      <c r="C120" s="1131"/>
      <c r="D120" s="1131"/>
      <c r="E120" s="353">
        <v>50</v>
      </c>
      <c r="F120" s="701"/>
      <c r="G120" s="720">
        <v>1428</v>
      </c>
      <c r="H120" s="306">
        <f t="shared" si="5"/>
        <v>0</v>
      </c>
      <c r="I120" s="1355"/>
    </row>
    <row r="121" spans="1:11" s="317" customFormat="1" ht="12.75" customHeight="1">
      <c r="A121" s="772"/>
      <c r="B121" s="713" t="s">
        <v>700</v>
      </c>
      <c r="C121" s="699">
        <v>6.1</v>
      </c>
      <c r="D121" s="699">
        <v>6.8</v>
      </c>
      <c r="E121" s="342" t="s">
        <v>314</v>
      </c>
      <c r="F121" s="700" t="s">
        <v>289</v>
      </c>
      <c r="G121" s="714">
        <v>2585</v>
      </c>
      <c r="H121" s="303">
        <f t="shared" si="5"/>
        <v>0</v>
      </c>
      <c r="I121" s="1354"/>
    </row>
    <row r="122" spans="1:11" s="317" customFormat="1" ht="12.75" customHeight="1">
      <c r="A122" s="772"/>
      <c r="B122" s="715" t="s">
        <v>700</v>
      </c>
      <c r="C122" s="1129" t="s">
        <v>325</v>
      </c>
      <c r="D122" s="1129" t="s">
        <v>326</v>
      </c>
      <c r="E122" s="343" t="s">
        <v>319</v>
      </c>
      <c r="F122" s="700"/>
      <c r="G122" s="716">
        <v>972</v>
      </c>
      <c r="H122" s="304">
        <f t="shared" si="5"/>
        <v>0</v>
      </c>
      <c r="I122" s="1355"/>
    </row>
    <row r="123" spans="1:11" s="317" customFormat="1" ht="12.75" customHeight="1">
      <c r="A123" s="772"/>
      <c r="B123" s="715" t="s">
        <v>305</v>
      </c>
      <c r="C123" s="1130"/>
      <c r="D123" s="1130"/>
      <c r="E123" s="344">
        <v>52</v>
      </c>
      <c r="F123" s="700"/>
      <c r="G123" s="716">
        <v>1613</v>
      </c>
      <c r="H123" s="304">
        <f t="shared" si="5"/>
        <v>0</v>
      </c>
      <c r="I123" s="1355"/>
    </row>
    <row r="124" spans="1:11" s="317" customFormat="1" ht="15" customHeight="1">
      <c r="A124" s="772"/>
      <c r="B124" s="721" t="s">
        <v>250</v>
      </c>
      <c r="C124" s="722"/>
      <c r="D124" s="722"/>
      <c r="E124" s="722"/>
      <c r="F124" s="722"/>
      <c r="G124" s="723"/>
      <c r="H124" s="284"/>
      <c r="I124" s="1356"/>
    </row>
    <row r="125" spans="1:11" s="317" customFormat="1" ht="12.75" customHeight="1">
      <c r="A125" s="772"/>
      <c r="B125" s="726" t="s">
        <v>1032</v>
      </c>
      <c r="C125" s="141"/>
      <c r="D125" s="141"/>
      <c r="E125" s="354"/>
      <c r="F125" s="355"/>
      <c r="G125" s="727">
        <v>96</v>
      </c>
      <c r="H125" s="504">
        <f>IF($H$8=0,0,ROUND(G125*(100%-$H$8%),0))</f>
        <v>0</v>
      </c>
      <c r="I125" s="1357"/>
    </row>
    <row r="126" spans="1:11" s="317" customFormat="1" ht="18.75" customHeight="1">
      <c r="A126" s="772"/>
      <c r="B126" s="728" t="s">
        <v>691</v>
      </c>
      <c r="C126" s="729"/>
      <c r="D126" s="729"/>
      <c r="E126" s="730"/>
      <c r="F126" s="731"/>
      <c r="G126" s="732"/>
      <c r="H126" s="289"/>
      <c r="I126" s="1362"/>
    </row>
    <row r="127" spans="1:11" s="317" customFormat="1" ht="66" customHeight="1">
      <c r="A127" s="772"/>
      <c r="B127" s="1134" t="s">
        <v>731</v>
      </c>
      <c r="C127" s="1134"/>
      <c r="D127" s="1135"/>
      <c r="E127" s="350"/>
      <c r="F127" s="350"/>
      <c r="G127" s="350"/>
      <c r="H127" s="776"/>
      <c r="I127" s="1365"/>
    </row>
    <row r="128" spans="1:11" s="317" customFormat="1" ht="15.75" customHeight="1">
      <c r="A128" s="772"/>
      <c r="B128" s="710" t="s">
        <v>694</v>
      </c>
      <c r="C128" s="711"/>
      <c r="D128" s="711"/>
      <c r="E128" s="711"/>
      <c r="F128" s="711"/>
      <c r="G128" s="712"/>
      <c r="H128" s="375"/>
      <c r="I128" s="1364"/>
    </row>
    <row r="129" spans="1:9" s="317" customFormat="1" ht="12.75" customHeight="1">
      <c r="A129" s="772"/>
      <c r="B129" s="733" t="s">
        <v>1033</v>
      </c>
      <c r="C129" s="1117">
        <v>2</v>
      </c>
      <c r="D129" s="1117">
        <v>2.7</v>
      </c>
      <c r="E129" s="1119" t="s">
        <v>314</v>
      </c>
      <c r="F129" s="1121" t="s">
        <v>288</v>
      </c>
      <c r="G129" s="734">
        <v>1706</v>
      </c>
      <c r="H129" s="303">
        <f t="shared" ref="H129:H153" si="6">IF($H$6=0,0,ROUND(G129*(100%-$H$6%),0))</f>
        <v>0</v>
      </c>
      <c r="I129" s="1354"/>
    </row>
    <row r="130" spans="1:9" s="317" customFormat="1" ht="12.75" customHeight="1">
      <c r="A130" s="772"/>
      <c r="B130" s="733" t="s">
        <v>1034</v>
      </c>
      <c r="C130" s="1118"/>
      <c r="D130" s="1118"/>
      <c r="E130" s="1120"/>
      <c r="F130" s="1122"/>
      <c r="G130" s="734">
        <v>1706</v>
      </c>
      <c r="H130" s="303">
        <f t="shared" si="6"/>
        <v>0</v>
      </c>
      <c r="I130" s="1354"/>
    </row>
    <row r="131" spans="1:9" s="317" customFormat="1" ht="12.75" customHeight="1">
      <c r="A131" s="772"/>
      <c r="B131" s="735" t="s">
        <v>701</v>
      </c>
      <c r="C131" s="1129" t="s">
        <v>290</v>
      </c>
      <c r="D131" s="1129" t="s">
        <v>18</v>
      </c>
      <c r="E131" s="343" t="s">
        <v>315</v>
      </c>
      <c r="F131" s="357"/>
      <c r="G131" s="736">
        <v>748</v>
      </c>
      <c r="H131" s="304">
        <f t="shared" si="6"/>
        <v>0</v>
      </c>
      <c r="I131" s="1355"/>
    </row>
    <row r="132" spans="1:9" s="317" customFormat="1" ht="12.75" customHeight="1">
      <c r="A132" s="772"/>
      <c r="B132" s="735" t="s">
        <v>702</v>
      </c>
      <c r="C132" s="1129"/>
      <c r="D132" s="1129"/>
      <c r="E132" s="344" t="s">
        <v>315</v>
      </c>
      <c r="F132" s="357"/>
      <c r="G132" s="736">
        <v>748</v>
      </c>
      <c r="H132" s="304">
        <f t="shared" si="6"/>
        <v>0</v>
      </c>
      <c r="I132" s="1355"/>
    </row>
    <row r="133" spans="1:9" s="317" customFormat="1" ht="12.75" customHeight="1">
      <c r="A133" s="772"/>
      <c r="B133" s="735" t="s">
        <v>308</v>
      </c>
      <c r="C133" s="697"/>
      <c r="D133" s="697"/>
      <c r="E133" s="343">
        <v>43</v>
      </c>
      <c r="F133" s="357"/>
      <c r="G133" s="744">
        <v>958</v>
      </c>
      <c r="H133" s="304">
        <f t="shared" si="6"/>
        <v>0</v>
      </c>
      <c r="I133" s="1355"/>
    </row>
    <row r="134" spans="1:9" s="317" customFormat="1" ht="12.75" customHeight="1">
      <c r="A134" s="772"/>
      <c r="B134" s="737" t="s">
        <v>1035</v>
      </c>
      <c r="C134" s="1132">
        <v>2.5</v>
      </c>
      <c r="D134" s="1132">
        <v>3.2</v>
      </c>
      <c r="E134" s="1124" t="s">
        <v>314</v>
      </c>
      <c r="F134" s="1126" t="s">
        <v>288</v>
      </c>
      <c r="G134" s="738">
        <v>1859</v>
      </c>
      <c r="H134" s="305">
        <f t="shared" si="6"/>
        <v>0</v>
      </c>
      <c r="I134" s="1354"/>
    </row>
    <row r="135" spans="1:9" s="317" customFormat="1" ht="12.75" customHeight="1">
      <c r="A135" s="772"/>
      <c r="B135" s="737" t="s">
        <v>1036</v>
      </c>
      <c r="C135" s="1133"/>
      <c r="D135" s="1133"/>
      <c r="E135" s="1125"/>
      <c r="F135" s="1127"/>
      <c r="G135" s="738">
        <v>1859</v>
      </c>
      <c r="H135" s="305">
        <f t="shared" si="6"/>
        <v>0</v>
      </c>
      <c r="I135" s="1354"/>
    </row>
    <row r="136" spans="1:9" s="317" customFormat="1" ht="12.75" customHeight="1">
      <c r="A136" s="772"/>
      <c r="B136" s="739" t="s">
        <v>703</v>
      </c>
      <c r="C136" s="1128" t="s">
        <v>19</v>
      </c>
      <c r="D136" s="1128" t="s">
        <v>14</v>
      </c>
      <c r="E136" s="352" t="s">
        <v>316</v>
      </c>
      <c r="F136" s="359"/>
      <c r="G136" s="740">
        <v>807</v>
      </c>
      <c r="H136" s="306">
        <f t="shared" si="6"/>
        <v>0</v>
      </c>
      <c r="I136" s="1355"/>
    </row>
    <row r="137" spans="1:9" s="317" customFormat="1" ht="12.75" customHeight="1">
      <c r="A137" s="772"/>
      <c r="B137" s="739" t="s">
        <v>704</v>
      </c>
      <c r="C137" s="1128"/>
      <c r="D137" s="1128"/>
      <c r="E137" s="352" t="s">
        <v>316</v>
      </c>
      <c r="F137" s="359"/>
      <c r="G137" s="740">
        <v>807</v>
      </c>
      <c r="H137" s="306">
        <f t="shared" si="6"/>
        <v>0</v>
      </c>
      <c r="I137" s="1355"/>
    </row>
    <row r="138" spans="1:9" s="317" customFormat="1" ht="12.75" customHeight="1">
      <c r="A138" s="772"/>
      <c r="B138" s="739" t="s">
        <v>310</v>
      </c>
      <c r="C138" s="698"/>
      <c r="D138" s="698"/>
      <c r="E138" s="353">
        <v>44</v>
      </c>
      <c r="F138" s="359"/>
      <c r="G138" s="720">
        <v>1052</v>
      </c>
      <c r="H138" s="306">
        <f t="shared" si="6"/>
        <v>0</v>
      </c>
      <c r="I138" s="1355"/>
    </row>
    <row r="139" spans="1:9" s="317" customFormat="1" ht="12.75" customHeight="1">
      <c r="A139" s="772"/>
      <c r="B139" s="733" t="s">
        <v>1037</v>
      </c>
      <c r="C139" s="1117">
        <v>3.5</v>
      </c>
      <c r="D139" s="1117">
        <v>4</v>
      </c>
      <c r="E139" s="1119" t="s">
        <v>314</v>
      </c>
      <c r="F139" s="1121" t="s">
        <v>288</v>
      </c>
      <c r="G139" s="734">
        <v>2070</v>
      </c>
      <c r="H139" s="303">
        <f t="shared" si="6"/>
        <v>0</v>
      </c>
      <c r="I139" s="1354"/>
    </row>
    <row r="140" spans="1:9" s="317" customFormat="1" ht="12.75" customHeight="1">
      <c r="A140" s="772"/>
      <c r="B140" s="733" t="s">
        <v>1038</v>
      </c>
      <c r="C140" s="1118"/>
      <c r="D140" s="1118"/>
      <c r="E140" s="1120"/>
      <c r="F140" s="1122"/>
      <c r="G140" s="734">
        <v>2070</v>
      </c>
      <c r="H140" s="303">
        <f t="shared" si="6"/>
        <v>0</v>
      </c>
      <c r="I140" s="1354"/>
    </row>
    <row r="141" spans="1:9" s="317" customFormat="1" ht="12.75" customHeight="1">
      <c r="A141" s="772"/>
      <c r="B141" s="735" t="s">
        <v>705</v>
      </c>
      <c r="C141" s="1129" t="s">
        <v>20</v>
      </c>
      <c r="D141" s="1129" t="s">
        <v>15</v>
      </c>
      <c r="E141" s="343" t="s">
        <v>317</v>
      </c>
      <c r="F141" s="357"/>
      <c r="G141" s="736">
        <v>893</v>
      </c>
      <c r="H141" s="304">
        <f t="shared" si="6"/>
        <v>0</v>
      </c>
      <c r="I141" s="1355"/>
    </row>
    <row r="142" spans="1:9" s="317" customFormat="1" ht="12.75" customHeight="1">
      <c r="A142" s="772"/>
      <c r="B142" s="735" t="s">
        <v>706</v>
      </c>
      <c r="C142" s="1129"/>
      <c r="D142" s="1129"/>
      <c r="E142" s="343" t="s">
        <v>317</v>
      </c>
      <c r="F142" s="357"/>
      <c r="G142" s="736">
        <v>893</v>
      </c>
      <c r="H142" s="304">
        <f t="shared" si="6"/>
        <v>0</v>
      </c>
      <c r="I142" s="1355"/>
    </row>
    <row r="143" spans="1:9" s="317" customFormat="1" ht="12.75" customHeight="1">
      <c r="A143" s="772"/>
      <c r="B143" s="735" t="s">
        <v>577</v>
      </c>
      <c r="C143" s="697"/>
      <c r="D143" s="697"/>
      <c r="E143" s="344">
        <v>48</v>
      </c>
      <c r="F143" s="357"/>
      <c r="G143" s="716">
        <v>1177</v>
      </c>
      <c r="H143" s="304">
        <f t="shared" si="6"/>
        <v>0</v>
      </c>
      <c r="I143" s="1355"/>
    </row>
    <row r="144" spans="1:9" s="317" customFormat="1" ht="12.75" customHeight="1">
      <c r="A144" s="772"/>
      <c r="B144" s="737" t="s">
        <v>1039</v>
      </c>
      <c r="C144" s="1132">
        <v>5</v>
      </c>
      <c r="D144" s="1132">
        <v>5.8</v>
      </c>
      <c r="E144" s="1124" t="s">
        <v>314</v>
      </c>
      <c r="F144" s="1126" t="s">
        <v>289</v>
      </c>
      <c r="G144" s="738">
        <v>2373</v>
      </c>
      <c r="H144" s="305">
        <f t="shared" si="6"/>
        <v>0</v>
      </c>
      <c r="I144" s="1354"/>
    </row>
    <row r="145" spans="1:11" s="317" customFormat="1" ht="12.75" customHeight="1">
      <c r="A145" s="772"/>
      <c r="B145" s="737" t="s">
        <v>1040</v>
      </c>
      <c r="C145" s="1133"/>
      <c r="D145" s="1133"/>
      <c r="E145" s="1125"/>
      <c r="F145" s="1127"/>
      <c r="G145" s="738">
        <f>G147+G148</f>
        <v>2373</v>
      </c>
      <c r="H145" s="305">
        <f t="shared" si="6"/>
        <v>0</v>
      </c>
      <c r="I145" s="1354"/>
    </row>
    <row r="146" spans="1:11" s="317" customFormat="1" ht="12.75" customHeight="1">
      <c r="A146" s="772"/>
      <c r="B146" s="739" t="s">
        <v>707</v>
      </c>
      <c r="C146" s="1128" t="s">
        <v>16</v>
      </c>
      <c r="D146" s="1128" t="s">
        <v>17</v>
      </c>
      <c r="E146" s="352" t="s">
        <v>318</v>
      </c>
      <c r="F146" s="359"/>
      <c r="G146" s="740">
        <v>945</v>
      </c>
      <c r="H146" s="306">
        <f t="shared" si="6"/>
        <v>0</v>
      </c>
      <c r="I146" s="1355"/>
    </row>
    <row r="147" spans="1:11" s="317" customFormat="1" ht="12.75" customHeight="1">
      <c r="A147" s="772"/>
      <c r="B147" s="739" t="s">
        <v>708</v>
      </c>
      <c r="C147" s="1128"/>
      <c r="D147" s="1128"/>
      <c r="E147" s="352" t="s">
        <v>318</v>
      </c>
      <c r="F147" s="359"/>
      <c r="G147" s="740">
        <v>945</v>
      </c>
      <c r="H147" s="306">
        <f t="shared" si="6"/>
        <v>0</v>
      </c>
      <c r="I147" s="1355"/>
    </row>
    <row r="148" spans="1:11" s="317" customFormat="1" ht="12.75" customHeight="1">
      <c r="A148" s="772"/>
      <c r="B148" s="739" t="s">
        <v>303</v>
      </c>
      <c r="C148" s="698"/>
      <c r="D148" s="698"/>
      <c r="E148" s="353">
        <v>50</v>
      </c>
      <c r="F148" s="359"/>
      <c r="G148" s="720">
        <v>1428</v>
      </c>
      <c r="H148" s="306">
        <f t="shared" si="6"/>
        <v>0</v>
      </c>
      <c r="I148" s="1355"/>
    </row>
    <row r="149" spans="1:11" s="317" customFormat="1" ht="12.75" customHeight="1">
      <c r="A149" s="772"/>
      <c r="B149" s="733" t="s">
        <v>1041</v>
      </c>
      <c r="C149" s="1117">
        <v>3.5</v>
      </c>
      <c r="D149" s="1117">
        <v>4</v>
      </c>
      <c r="E149" s="1119" t="s">
        <v>314</v>
      </c>
      <c r="F149" s="1121" t="s">
        <v>289</v>
      </c>
      <c r="G149" s="734">
        <v>2688</v>
      </c>
      <c r="H149" s="303">
        <f t="shared" si="6"/>
        <v>0</v>
      </c>
      <c r="I149" s="1354"/>
    </row>
    <row r="150" spans="1:11" s="317" customFormat="1" ht="12.75" customHeight="1">
      <c r="A150" s="772"/>
      <c r="B150" s="733" t="s">
        <v>1042</v>
      </c>
      <c r="C150" s="1118"/>
      <c r="D150" s="1118"/>
      <c r="E150" s="1120"/>
      <c r="F150" s="1122"/>
      <c r="G150" s="734">
        <v>2688</v>
      </c>
      <c r="H150" s="303">
        <f t="shared" si="6"/>
        <v>0</v>
      </c>
      <c r="I150" s="1354"/>
    </row>
    <row r="151" spans="1:11" s="317" customFormat="1" ht="12.75" customHeight="1">
      <c r="A151" s="772"/>
      <c r="B151" s="735" t="s">
        <v>709</v>
      </c>
      <c r="C151" s="1129" t="s">
        <v>20</v>
      </c>
      <c r="D151" s="1129" t="s">
        <v>15</v>
      </c>
      <c r="E151" s="343" t="s">
        <v>319</v>
      </c>
      <c r="F151" s="357"/>
      <c r="G151" s="736">
        <v>1075</v>
      </c>
      <c r="H151" s="304">
        <f t="shared" si="6"/>
        <v>0</v>
      </c>
      <c r="I151" s="1355"/>
    </row>
    <row r="152" spans="1:11" s="317" customFormat="1" ht="12.75" customHeight="1">
      <c r="A152" s="772"/>
      <c r="B152" s="735" t="s">
        <v>710</v>
      </c>
      <c r="C152" s="1129"/>
      <c r="D152" s="1129"/>
      <c r="E152" s="343" t="s">
        <v>319</v>
      </c>
      <c r="F152" s="357"/>
      <c r="G152" s="736">
        <v>1075</v>
      </c>
      <c r="H152" s="304">
        <f t="shared" si="6"/>
        <v>0</v>
      </c>
      <c r="I152" s="1355"/>
    </row>
    <row r="153" spans="1:11" s="317" customFormat="1" ht="12.75" customHeight="1">
      <c r="A153" s="772"/>
      <c r="B153" s="735" t="s">
        <v>305</v>
      </c>
      <c r="C153" s="697"/>
      <c r="D153" s="697"/>
      <c r="E153" s="344">
        <v>52</v>
      </c>
      <c r="F153" s="357"/>
      <c r="G153" s="716">
        <v>1613</v>
      </c>
      <c r="H153" s="304">
        <f t="shared" si="6"/>
        <v>0</v>
      </c>
      <c r="I153" s="1355"/>
    </row>
    <row r="154" spans="1:11" s="317" customFormat="1" ht="15" customHeight="1">
      <c r="A154" s="772"/>
      <c r="B154" s="721" t="s">
        <v>250</v>
      </c>
      <c r="C154" s="722"/>
      <c r="D154" s="722"/>
      <c r="E154" s="722"/>
      <c r="F154" s="722"/>
      <c r="G154" s="723"/>
      <c r="H154" s="284"/>
      <c r="I154" s="1356"/>
    </row>
    <row r="155" spans="1:11" s="317" customFormat="1" ht="12.75" customHeight="1">
      <c r="A155" s="772"/>
      <c r="B155" s="726" t="s">
        <v>1032</v>
      </c>
      <c r="C155" s="141"/>
      <c r="D155" s="141"/>
      <c r="E155" s="354"/>
      <c r="F155" s="355"/>
      <c r="G155" s="727">
        <v>96</v>
      </c>
      <c r="H155" s="504">
        <f>IF($H$8=0,0,ROUND(G155*(100%-$H$8%),0))</f>
        <v>0</v>
      </c>
      <c r="I155" s="1357"/>
    </row>
    <row r="156" spans="1:11" s="317" customFormat="1" ht="18.75" customHeight="1">
      <c r="A156" s="772"/>
      <c r="B156" s="728" t="s">
        <v>711</v>
      </c>
      <c r="C156" s="729"/>
      <c r="D156" s="729"/>
      <c r="E156" s="730"/>
      <c r="F156" s="731"/>
      <c r="G156" s="732"/>
      <c r="H156" s="289"/>
      <c r="I156" s="1362"/>
    </row>
    <row r="157" spans="1:11" s="317" customFormat="1" ht="8.1" customHeight="1">
      <c r="A157" s="772"/>
      <c r="B157" s="1150" t="s">
        <v>732</v>
      </c>
      <c r="C157" s="1150"/>
      <c r="D157" s="1150"/>
      <c r="E157" s="1150"/>
      <c r="F157" s="364"/>
      <c r="G157" s="364"/>
      <c r="H157" s="778"/>
      <c r="I157" s="1366"/>
    </row>
    <row r="158" spans="1:11" s="317" customFormat="1" ht="44.1" customHeight="1">
      <c r="A158" s="772"/>
      <c r="B158" s="1123"/>
      <c r="C158" s="1123"/>
      <c r="D158" s="1123"/>
      <c r="E158" s="1123"/>
      <c r="F158" s="364"/>
      <c r="G158" s="364"/>
      <c r="H158" s="778"/>
      <c r="I158" s="1366"/>
    </row>
    <row r="159" spans="1:11" s="317" customFormat="1" ht="8.1" customHeight="1">
      <c r="A159" s="772"/>
      <c r="B159" s="1151"/>
      <c r="C159" s="1151"/>
      <c r="D159" s="1151"/>
      <c r="E159" s="1151"/>
      <c r="F159" s="364"/>
      <c r="G159" s="364"/>
      <c r="H159" s="778"/>
      <c r="I159" s="1366"/>
    </row>
    <row r="160" spans="1:11" s="318" customFormat="1" ht="18" customHeight="1">
      <c r="A160" s="772"/>
      <c r="B160" s="745" t="s">
        <v>409</v>
      </c>
      <c r="C160" s="746"/>
      <c r="D160" s="746"/>
      <c r="E160" s="746"/>
      <c r="F160" s="746"/>
      <c r="G160" s="746"/>
      <c r="H160" s="376"/>
      <c r="I160" s="1355"/>
      <c r="K160" s="317"/>
    </row>
    <row r="161" spans="1:9" s="317" customFormat="1" ht="12.75" customHeight="1">
      <c r="A161" s="772"/>
      <c r="B161" s="747" t="s">
        <v>198</v>
      </c>
      <c r="C161" s="511">
        <v>2.5</v>
      </c>
      <c r="D161" s="511">
        <v>3.4</v>
      </c>
      <c r="E161" s="365" t="s">
        <v>75</v>
      </c>
      <c r="F161" s="366" t="s">
        <v>287</v>
      </c>
      <c r="G161" s="748">
        <v>1735</v>
      </c>
      <c r="H161" s="307">
        <f t="shared" ref="H161:H172" si="7">IF($H$6=0,0,ROUND(G161*(100%-$H$6%),0))</f>
        <v>0</v>
      </c>
      <c r="I161" s="1354"/>
    </row>
    <row r="162" spans="1:9" s="317" customFormat="1" ht="12.75" customHeight="1">
      <c r="A162" s="772"/>
      <c r="B162" s="715" t="s">
        <v>218</v>
      </c>
      <c r="C162" s="1129" t="s">
        <v>22</v>
      </c>
      <c r="D162" s="1129" t="s">
        <v>23</v>
      </c>
      <c r="E162" s="343" t="s">
        <v>237</v>
      </c>
      <c r="F162" s="700"/>
      <c r="G162" s="716">
        <v>807</v>
      </c>
      <c r="H162" s="304">
        <f t="shared" si="7"/>
        <v>0</v>
      </c>
      <c r="I162" s="1355"/>
    </row>
    <row r="163" spans="1:9" s="317" customFormat="1" ht="12.75" customHeight="1">
      <c r="A163" s="772"/>
      <c r="B163" s="715" t="s">
        <v>196</v>
      </c>
      <c r="C163" s="1130"/>
      <c r="D163" s="1130"/>
      <c r="E163" s="344">
        <v>47</v>
      </c>
      <c r="F163" s="700"/>
      <c r="G163" s="716">
        <v>928</v>
      </c>
      <c r="H163" s="304">
        <f t="shared" si="7"/>
        <v>0</v>
      </c>
      <c r="I163" s="1355"/>
    </row>
    <row r="164" spans="1:9" s="317" customFormat="1" ht="12.75" customHeight="1">
      <c r="A164" s="772"/>
      <c r="B164" s="717" t="s">
        <v>199</v>
      </c>
      <c r="C164" s="694">
        <v>3.5</v>
      </c>
      <c r="D164" s="694">
        <v>4.2</v>
      </c>
      <c r="E164" s="351" t="s">
        <v>75</v>
      </c>
      <c r="F164" s="701" t="s">
        <v>287</v>
      </c>
      <c r="G164" s="718">
        <v>1997</v>
      </c>
      <c r="H164" s="305">
        <f t="shared" si="7"/>
        <v>0</v>
      </c>
      <c r="I164" s="1354"/>
    </row>
    <row r="165" spans="1:9" s="317" customFormat="1" ht="12.75" customHeight="1">
      <c r="A165" s="772"/>
      <c r="B165" s="719" t="s">
        <v>219</v>
      </c>
      <c r="C165" s="1128" t="s">
        <v>24</v>
      </c>
      <c r="D165" s="1128" t="s">
        <v>25</v>
      </c>
      <c r="E165" s="352" t="s">
        <v>179</v>
      </c>
      <c r="F165" s="701"/>
      <c r="G165" s="720">
        <v>905</v>
      </c>
      <c r="H165" s="306">
        <f t="shared" si="7"/>
        <v>0</v>
      </c>
      <c r="I165" s="1355"/>
    </row>
    <row r="166" spans="1:9" s="317" customFormat="1" ht="12.75" customHeight="1">
      <c r="A166" s="772"/>
      <c r="B166" s="719" t="s">
        <v>197</v>
      </c>
      <c r="C166" s="1131"/>
      <c r="D166" s="1131"/>
      <c r="E166" s="353">
        <v>50</v>
      </c>
      <c r="F166" s="701"/>
      <c r="G166" s="720">
        <v>1092</v>
      </c>
      <c r="H166" s="306">
        <f t="shared" si="7"/>
        <v>0</v>
      </c>
      <c r="I166" s="1355"/>
    </row>
    <row r="167" spans="1:9" s="317" customFormat="1" ht="12.75" customHeight="1">
      <c r="A167" s="772"/>
      <c r="B167" s="713" t="s">
        <v>306</v>
      </c>
      <c r="C167" s="699">
        <v>5</v>
      </c>
      <c r="D167" s="699">
        <v>5.9</v>
      </c>
      <c r="E167" s="342" t="s">
        <v>75</v>
      </c>
      <c r="F167" s="700" t="s">
        <v>289</v>
      </c>
      <c r="G167" s="714">
        <v>2393</v>
      </c>
      <c r="H167" s="303">
        <f t="shared" si="7"/>
        <v>0</v>
      </c>
      <c r="I167" s="1354"/>
    </row>
    <row r="168" spans="1:9" s="317" customFormat="1" ht="12.75" customHeight="1">
      <c r="A168" s="772"/>
      <c r="B168" s="715" t="s">
        <v>221</v>
      </c>
      <c r="C168" s="1129" t="s">
        <v>27</v>
      </c>
      <c r="D168" s="1129" t="s">
        <v>28</v>
      </c>
      <c r="E168" s="343" t="s">
        <v>259</v>
      </c>
      <c r="F168" s="700"/>
      <c r="G168" s="716">
        <v>965</v>
      </c>
      <c r="H168" s="304">
        <f t="shared" si="7"/>
        <v>0</v>
      </c>
      <c r="I168" s="1355"/>
    </row>
    <row r="169" spans="1:9" s="317" customFormat="1" ht="12.75" customHeight="1">
      <c r="A169" s="772"/>
      <c r="B169" s="715" t="s">
        <v>303</v>
      </c>
      <c r="C169" s="1130"/>
      <c r="D169" s="1130"/>
      <c r="E169" s="344">
        <v>54</v>
      </c>
      <c r="F169" s="700"/>
      <c r="G169" s="716">
        <v>1428</v>
      </c>
      <c r="H169" s="304">
        <f t="shared" si="7"/>
        <v>0</v>
      </c>
      <c r="I169" s="1355"/>
    </row>
    <row r="170" spans="1:9" s="317" customFormat="1" ht="12.75" customHeight="1">
      <c r="A170" s="772"/>
      <c r="B170" s="717" t="s">
        <v>304</v>
      </c>
      <c r="C170" s="694">
        <v>6</v>
      </c>
      <c r="D170" s="694">
        <v>6.8</v>
      </c>
      <c r="E170" s="351" t="s">
        <v>75</v>
      </c>
      <c r="F170" s="701" t="s">
        <v>289</v>
      </c>
      <c r="G170" s="718">
        <v>2691</v>
      </c>
      <c r="H170" s="305">
        <f t="shared" si="7"/>
        <v>0</v>
      </c>
      <c r="I170" s="1354"/>
    </row>
    <row r="171" spans="1:9" s="317" customFormat="1" ht="12.75" customHeight="1">
      <c r="A171" s="772"/>
      <c r="B171" s="719" t="s">
        <v>222</v>
      </c>
      <c r="C171" s="1128" t="s">
        <v>26</v>
      </c>
      <c r="D171" s="1128" t="s">
        <v>248</v>
      </c>
      <c r="E171" s="352" t="s">
        <v>180</v>
      </c>
      <c r="F171" s="701"/>
      <c r="G171" s="720">
        <v>1078</v>
      </c>
      <c r="H171" s="306">
        <f t="shared" si="7"/>
        <v>0</v>
      </c>
      <c r="I171" s="1355"/>
    </row>
    <row r="172" spans="1:9" s="317" customFormat="1" ht="12.6" customHeight="1">
      <c r="A172" s="772"/>
      <c r="B172" s="719" t="s">
        <v>305</v>
      </c>
      <c r="C172" s="1131"/>
      <c r="D172" s="1131"/>
      <c r="E172" s="353">
        <v>54</v>
      </c>
      <c r="F172" s="701"/>
      <c r="G172" s="749">
        <v>1613</v>
      </c>
      <c r="H172" s="306">
        <f t="shared" si="7"/>
        <v>0</v>
      </c>
      <c r="I172" s="1355"/>
    </row>
    <row r="173" spans="1:9" s="317" customFormat="1" ht="15" customHeight="1">
      <c r="A173" s="772"/>
      <c r="B173" s="750" t="s">
        <v>249</v>
      </c>
      <c r="C173" s="751"/>
      <c r="D173" s="751"/>
      <c r="E173" s="751"/>
      <c r="F173" s="751"/>
      <c r="G173" s="752"/>
      <c r="H173" s="292"/>
      <c r="I173" s="1356"/>
    </row>
    <row r="174" spans="1:9" s="317" customFormat="1" ht="15" customHeight="1">
      <c r="A174" s="772"/>
      <c r="B174" s="721" t="s">
        <v>250</v>
      </c>
      <c r="C174" s="722"/>
      <c r="D174" s="722"/>
      <c r="E174" s="722"/>
      <c r="F174" s="722"/>
      <c r="G174" s="723"/>
      <c r="H174" s="284"/>
      <c r="I174" s="1356"/>
    </row>
    <row r="175" spans="1:9" s="317" customFormat="1" ht="12.75" customHeight="1">
      <c r="A175" s="772"/>
      <c r="B175" s="753" t="s">
        <v>1043</v>
      </c>
      <c r="C175" s="505"/>
      <c r="D175" s="505"/>
      <c r="E175" s="506"/>
      <c r="F175" s="368"/>
      <c r="G175" s="727">
        <v>96</v>
      </c>
      <c r="H175" s="504">
        <f t="shared" ref="H175:H177" si="8">IF($H$8=0,0,ROUND(G175*(100%-$H$8%),0))</f>
        <v>0</v>
      </c>
      <c r="I175" s="1357"/>
    </row>
    <row r="176" spans="1:9" s="317" customFormat="1" ht="12.75" customHeight="1">
      <c r="A176" s="772"/>
      <c r="B176" s="754" t="s">
        <v>1044</v>
      </c>
      <c r="C176" s="505"/>
      <c r="D176" s="505"/>
      <c r="E176" s="506"/>
      <c r="F176" s="369"/>
      <c r="G176" s="727">
        <v>75</v>
      </c>
      <c r="H176" s="504">
        <f t="shared" si="8"/>
        <v>0</v>
      </c>
      <c r="I176" s="1357"/>
    </row>
    <row r="177" spans="1:11" s="317" customFormat="1" ht="12.75" customHeight="1">
      <c r="A177" s="772"/>
      <c r="B177" s="755" t="s">
        <v>1045</v>
      </c>
      <c r="C177" s="507"/>
      <c r="D177" s="507"/>
      <c r="E177" s="508"/>
      <c r="F177" s="370"/>
      <c r="G177" s="756">
        <v>146</v>
      </c>
      <c r="H177" s="502">
        <f t="shared" si="8"/>
        <v>0</v>
      </c>
      <c r="I177" s="1357"/>
    </row>
    <row r="178" spans="1:11" s="318" customFormat="1" ht="66" customHeight="1">
      <c r="A178" s="771"/>
      <c r="B178" s="1116" t="s">
        <v>1057</v>
      </c>
      <c r="C178" s="1116"/>
      <c r="D178" s="1116"/>
      <c r="E178" s="1116"/>
      <c r="F178" s="371"/>
      <c r="G178" s="371"/>
      <c r="H178" s="779"/>
      <c r="I178" s="1367"/>
      <c r="K178" s="317"/>
    </row>
    <row r="179" spans="1:11" s="318" customFormat="1" ht="18" customHeight="1">
      <c r="A179" s="771"/>
      <c r="B179" s="757" t="s">
        <v>12</v>
      </c>
      <c r="C179" s="758"/>
      <c r="D179" s="758"/>
      <c r="E179" s="758"/>
      <c r="F179" s="758"/>
      <c r="G179" s="758"/>
      <c r="H179" s="377"/>
      <c r="I179" s="1355"/>
      <c r="K179" s="317"/>
    </row>
    <row r="180" spans="1:11" s="319" customFormat="1" ht="12.75" customHeight="1">
      <c r="A180" s="771"/>
      <c r="B180" s="713" t="s">
        <v>200</v>
      </c>
      <c r="C180" s="699">
        <v>2.5</v>
      </c>
      <c r="D180" s="699">
        <v>3.4</v>
      </c>
      <c r="E180" s="342" t="s">
        <v>75</v>
      </c>
      <c r="F180" s="700" t="s">
        <v>287</v>
      </c>
      <c r="G180" s="714">
        <v>1971</v>
      </c>
      <c r="H180" s="303">
        <f t="shared" ref="H180:H188" si="9">IF($H$6=0,0,ROUND(G180*(100%-$H$6%),0))</f>
        <v>0</v>
      </c>
      <c r="I180" s="1354"/>
      <c r="K180" s="317"/>
    </row>
    <row r="181" spans="1:11" s="318" customFormat="1" ht="12.75" customHeight="1">
      <c r="A181" s="771"/>
      <c r="B181" s="715" t="s">
        <v>200</v>
      </c>
      <c r="C181" s="1129" t="s">
        <v>22</v>
      </c>
      <c r="D181" s="1129" t="s">
        <v>23</v>
      </c>
      <c r="E181" s="343" t="s">
        <v>86</v>
      </c>
      <c r="F181" s="700"/>
      <c r="G181" s="716">
        <v>1043</v>
      </c>
      <c r="H181" s="304">
        <f t="shared" si="9"/>
        <v>0</v>
      </c>
      <c r="I181" s="1355"/>
      <c r="K181" s="317"/>
    </row>
    <row r="182" spans="1:11" s="318" customFormat="1" ht="12.75" customHeight="1">
      <c r="A182" s="771"/>
      <c r="B182" s="715" t="s">
        <v>196</v>
      </c>
      <c r="C182" s="1130"/>
      <c r="D182" s="1130"/>
      <c r="E182" s="344">
        <v>47</v>
      </c>
      <c r="F182" s="700"/>
      <c r="G182" s="716">
        <v>928</v>
      </c>
      <c r="H182" s="304">
        <f t="shared" si="9"/>
        <v>0</v>
      </c>
      <c r="I182" s="1355"/>
      <c r="K182" s="317"/>
    </row>
    <row r="183" spans="1:11" s="319" customFormat="1" ht="12.75" customHeight="1">
      <c r="A183" s="771"/>
      <c r="B183" s="717" t="s">
        <v>201</v>
      </c>
      <c r="C183" s="694">
        <v>3.5</v>
      </c>
      <c r="D183" s="694">
        <v>4.5</v>
      </c>
      <c r="E183" s="351" t="s">
        <v>75</v>
      </c>
      <c r="F183" s="701" t="s">
        <v>287</v>
      </c>
      <c r="G183" s="718">
        <v>2264</v>
      </c>
      <c r="H183" s="305">
        <f t="shared" si="9"/>
        <v>0</v>
      </c>
      <c r="I183" s="1354"/>
      <c r="K183" s="317"/>
    </row>
    <row r="184" spans="1:11" s="318" customFormat="1" ht="12.75" customHeight="1">
      <c r="A184" s="771"/>
      <c r="B184" s="719" t="s">
        <v>201</v>
      </c>
      <c r="C184" s="1128" t="s">
        <v>24</v>
      </c>
      <c r="D184" s="1128" t="s">
        <v>25</v>
      </c>
      <c r="E184" s="352" t="s">
        <v>87</v>
      </c>
      <c r="F184" s="701"/>
      <c r="G184" s="720">
        <v>1172</v>
      </c>
      <c r="H184" s="306">
        <f t="shared" si="9"/>
        <v>0</v>
      </c>
      <c r="I184" s="1355"/>
      <c r="K184" s="317"/>
    </row>
    <row r="185" spans="1:11" s="318" customFormat="1" ht="12.75" customHeight="1">
      <c r="A185" s="771"/>
      <c r="B185" s="719" t="s">
        <v>197</v>
      </c>
      <c r="C185" s="1131"/>
      <c r="D185" s="1131"/>
      <c r="E185" s="353">
        <v>50</v>
      </c>
      <c r="F185" s="701"/>
      <c r="G185" s="720">
        <v>1092</v>
      </c>
      <c r="H185" s="306">
        <f t="shared" si="9"/>
        <v>0</v>
      </c>
      <c r="I185" s="1355"/>
      <c r="K185" s="317"/>
    </row>
    <row r="186" spans="1:11" s="318" customFormat="1" ht="12.75" customHeight="1">
      <c r="A186" s="771"/>
      <c r="B186" s="713" t="s">
        <v>202</v>
      </c>
      <c r="C186" s="699">
        <v>5</v>
      </c>
      <c r="D186" s="699">
        <v>6</v>
      </c>
      <c r="E186" s="342" t="s">
        <v>75</v>
      </c>
      <c r="F186" s="700" t="s">
        <v>289</v>
      </c>
      <c r="G186" s="714">
        <v>2756</v>
      </c>
      <c r="H186" s="303">
        <f t="shared" si="9"/>
        <v>0</v>
      </c>
      <c r="I186" s="1354"/>
      <c r="K186" s="317"/>
    </row>
    <row r="187" spans="1:11" s="318" customFormat="1" ht="12.75" customHeight="1">
      <c r="A187" s="771"/>
      <c r="B187" s="715" t="s">
        <v>202</v>
      </c>
      <c r="C187" s="1129" t="s">
        <v>27</v>
      </c>
      <c r="D187" s="1129" t="s">
        <v>28</v>
      </c>
      <c r="E187" s="343" t="s">
        <v>84</v>
      </c>
      <c r="F187" s="700"/>
      <c r="G187" s="716">
        <v>1328</v>
      </c>
      <c r="H187" s="304">
        <f t="shared" si="9"/>
        <v>0</v>
      </c>
      <c r="I187" s="1355"/>
      <c r="K187" s="317"/>
    </row>
    <row r="188" spans="1:11" s="318" customFormat="1" ht="12.75" customHeight="1">
      <c r="A188" s="771"/>
      <c r="B188" s="759" t="s">
        <v>303</v>
      </c>
      <c r="C188" s="1152"/>
      <c r="D188" s="1152"/>
      <c r="E188" s="372">
        <v>54</v>
      </c>
      <c r="F188" s="373"/>
      <c r="G188" s="760">
        <v>1428</v>
      </c>
      <c r="H188" s="308">
        <f t="shared" si="9"/>
        <v>0</v>
      </c>
      <c r="I188" s="1355"/>
      <c r="K188" s="317"/>
    </row>
    <row r="189" spans="1:11" s="318" customFormat="1" ht="66" customHeight="1">
      <c r="A189" s="771"/>
      <c r="B189" s="1123" t="s">
        <v>733</v>
      </c>
      <c r="C189" s="1123"/>
      <c r="D189" s="1123"/>
      <c r="E189" s="1123"/>
      <c r="F189" s="371"/>
      <c r="G189" s="371"/>
      <c r="H189" s="779"/>
      <c r="I189" s="1366"/>
      <c r="K189" s="317"/>
    </row>
    <row r="190" spans="1:11" s="318" customFormat="1" ht="18" customHeight="1">
      <c r="A190" s="772"/>
      <c r="B190" s="745" t="s">
        <v>220</v>
      </c>
      <c r="C190" s="746"/>
      <c r="D190" s="746"/>
      <c r="E190" s="746"/>
      <c r="F190" s="746"/>
      <c r="G190" s="761"/>
      <c r="H190" s="294"/>
      <c r="I190" s="1368"/>
      <c r="K190" s="317"/>
    </row>
    <row r="191" spans="1:11" s="317" customFormat="1" ht="12.75" customHeight="1">
      <c r="A191" s="772"/>
      <c r="B191" s="733" t="s">
        <v>1046</v>
      </c>
      <c r="C191" s="1117">
        <v>2.5499999999999998</v>
      </c>
      <c r="D191" s="1117">
        <v>3.45</v>
      </c>
      <c r="E191" s="1119" t="s">
        <v>75</v>
      </c>
      <c r="F191" s="1121" t="s">
        <v>287</v>
      </c>
      <c r="G191" s="734">
        <v>1904</v>
      </c>
      <c r="H191" s="303">
        <f>H193+H194+H195+H196</f>
        <v>0</v>
      </c>
      <c r="I191" s="1354"/>
    </row>
    <row r="192" spans="1:11" s="317" customFormat="1" ht="12.75" customHeight="1">
      <c r="A192" s="772"/>
      <c r="B192" s="733" t="s">
        <v>1047</v>
      </c>
      <c r="C192" s="1118"/>
      <c r="D192" s="1118"/>
      <c r="E192" s="1120"/>
      <c r="F192" s="1122"/>
      <c r="G192" s="734">
        <v>1969</v>
      </c>
      <c r="H192" s="303">
        <f>H193+H194+H195+H197</f>
        <v>0</v>
      </c>
      <c r="I192" s="1354"/>
    </row>
    <row r="193" spans="1:11" s="317" customFormat="1" ht="12.75" customHeight="1">
      <c r="A193" s="772"/>
      <c r="B193" s="735" t="s">
        <v>715</v>
      </c>
      <c r="C193" s="1129" t="s">
        <v>22</v>
      </c>
      <c r="D193" s="1129" t="s">
        <v>23</v>
      </c>
      <c r="E193" s="343" t="s">
        <v>82</v>
      </c>
      <c r="F193" s="357"/>
      <c r="G193" s="736">
        <v>738</v>
      </c>
      <c r="H193" s="304">
        <f t="shared" ref="H193:H194" si="10">IF($H$6=0,0,ROUND(G193*(100%-$H$6%),0))</f>
        <v>0</v>
      </c>
      <c r="I193" s="1355"/>
    </row>
    <row r="194" spans="1:11" s="317" customFormat="1" ht="12.75" customHeight="1">
      <c r="A194" s="772"/>
      <c r="B194" s="735" t="s">
        <v>196</v>
      </c>
      <c r="C194" s="1129"/>
      <c r="D194" s="1129"/>
      <c r="E194" s="343">
        <v>47</v>
      </c>
      <c r="F194" s="357"/>
      <c r="G194" s="736">
        <v>928</v>
      </c>
      <c r="H194" s="304">
        <f t="shared" si="10"/>
        <v>0</v>
      </c>
      <c r="I194" s="1355"/>
    </row>
    <row r="195" spans="1:11" s="317" customFormat="1" ht="12.75" customHeight="1">
      <c r="A195" s="772"/>
      <c r="B195" s="735" t="s">
        <v>714</v>
      </c>
      <c r="C195" s="695"/>
      <c r="D195" s="695"/>
      <c r="E195" s="343"/>
      <c r="F195" s="357"/>
      <c r="G195" s="736">
        <v>163</v>
      </c>
      <c r="H195" s="509">
        <f t="shared" ref="H195:H197" si="11">IF($H$8=0,0,ROUND(G195*(100%-$H$8%),0))</f>
        <v>0</v>
      </c>
      <c r="I195" s="1369"/>
    </row>
    <row r="196" spans="1:11" s="317" customFormat="1" ht="13.5" customHeight="1">
      <c r="A196" s="772"/>
      <c r="B196" s="735" t="s">
        <v>112</v>
      </c>
      <c r="C196" s="695"/>
      <c r="D196" s="695"/>
      <c r="E196" s="343"/>
      <c r="F196" s="357"/>
      <c r="G196" s="736">
        <v>75</v>
      </c>
      <c r="H196" s="509">
        <f t="shared" si="11"/>
        <v>0</v>
      </c>
      <c r="I196" s="1369"/>
    </row>
    <row r="197" spans="1:11" s="317" customFormat="1" ht="13.5" customHeight="1">
      <c r="A197" s="772"/>
      <c r="B197" s="735" t="s">
        <v>713</v>
      </c>
      <c r="C197" s="695"/>
      <c r="D197" s="695"/>
      <c r="E197" s="343"/>
      <c r="F197" s="357"/>
      <c r="G197" s="736">
        <v>140</v>
      </c>
      <c r="H197" s="509">
        <f t="shared" si="11"/>
        <v>0</v>
      </c>
      <c r="I197" s="1369"/>
    </row>
    <row r="198" spans="1:11" s="317" customFormat="1" ht="12.75" customHeight="1">
      <c r="A198" s="772"/>
      <c r="B198" s="737" t="s">
        <v>1048</v>
      </c>
      <c r="C198" s="1132">
        <v>3.6</v>
      </c>
      <c r="D198" s="1132">
        <v>4.25</v>
      </c>
      <c r="E198" s="1124" t="s">
        <v>75</v>
      </c>
      <c r="F198" s="1126" t="s">
        <v>287</v>
      </c>
      <c r="G198" s="738">
        <v>2143</v>
      </c>
      <c r="H198" s="305">
        <f>H200+H201+H202+H203</f>
        <v>0</v>
      </c>
      <c r="I198" s="1354"/>
      <c r="K198" s="320"/>
    </row>
    <row r="199" spans="1:11" s="317" customFormat="1" ht="12.75" customHeight="1">
      <c r="A199" s="772"/>
      <c r="B199" s="737" t="s">
        <v>1049</v>
      </c>
      <c r="C199" s="1133"/>
      <c r="D199" s="1133"/>
      <c r="E199" s="1125"/>
      <c r="F199" s="1127"/>
      <c r="G199" s="738">
        <v>2208</v>
      </c>
      <c r="H199" s="305">
        <f>H200+H201+H202+H204</f>
        <v>0</v>
      </c>
      <c r="I199" s="1354"/>
    </row>
    <row r="200" spans="1:11" s="317" customFormat="1" ht="12.75" customHeight="1">
      <c r="A200" s="772"/>
      <c r="B200" s="739" t="s">
        <v>720</v>
      </c>
      <c r="C200" s="1128" t="s">
        <v>24</v>
      </c>
      <c r="D200" s="1128" t="s">
        <v>25</v>
      </c>
      <c r="E200" s="352" t="s">
        <v>83</v>
      </c>
      <c r="F200" s="359"/>
      <c r="G200" s="740">
        <v>813</v>
      </c>
      <c r="H200" s="306">
        <f>IF($H$6=0,0,ROUND(G200*(100%-$H$6%),0))</f>
        <v>0</v>
      </c>
      <c r="I200" s="1355"/>
    </row>
    <row r="201" spans="1:11" s="317" customFormat="1" ht="12.75" customHeight="1">
      <c r="A201" s="772"/>
      <c r="B201" s="739" t="s">
        <v>197</v>
      </c>
      <c r="C201" s="1128"/>
      <c r="D201" s="1128"/>
      <c r="E201" s="352">
        <v>50</v>
      </c>
      <c r="F201" s="359"/>
      <c r="G201" s="740">
        <v>1092</v>
      </c>
      <c r="H201" s="306">
        <f t="shared" ref="H201" si="12">IF($H$6=0,0,ROUND(G201*(100%-$H$6%),0))</f>
        <v>0</v>
      </c>
      <c r="I201" s="1355"/>
    </row>
    <row r="202" spans="1:11" s="318" customFormat="1" ht="12.75" customHeight="1">
      <c r="A202" s="772"/>
      <c r="B202" s="739" t="s">
        <v>714</v>
      </c>
      <c r="C202" s="696"/>
      <c r="D202" s="696"/>
      <c r="E202" s="352"/>
      <c r="F202" s="359"/>
      <c r="G202" s="740">
        <v>163</v>
      </c>
      <c r="H202" s="510">
        <f t="shared" ref="H202:H204" si="13">IF($H$8=0,0,ROUND(G202*(100%-$H$8%),0))</f>
        <v>0</v>
      </c>
      <c r="I202" s="1369"/>
      <c r="K202" s="317"/>
    </row>
    <row r="203" spans="1:11" s="318" customFormat="1" ht="12.75" customHeight="1">
      <c r="A203" s="772"/>
      <c r="B203" s="739" t="s">
        <v>112</v>
      </c>
      <c r="C203" s="696"/>
      <c r="D203" s="696"/>
      <c r="E203" s="352"/>
      <c r="F203" s="359"/>
      <c r="G203" s="740">
        <v>75</v>
      </c>
      <c r="H203" s="510">
        <f t="shared" si="13"/>
        <v>0</v>
      </c>
      <c r="I203" s="1369"/>
      <c r="K203" s="317"/>
    </row>
    <row r="204" spans="1:11" s="318" customFormat="1" ht="12.75" customHeight="1">
      <c r="A204" s="772"/>
      <c r="B204" s="739" t="s">
        <v>713</v>
      </c>
      <c r="C204" s="696"/>
      <c r="D204" s="696"/>
      <c r="E204" s="352"/>
      <c r="F204" s="359"/>
      <c r="G204" s="740">
        <v>140</v>
      </c>
      <c r="H204" s="510">
        <f t="shared" si="13"/>
        <v>0</v>
      </c>
      <c r="I204" s="1369"/>
      <c r="K204" s="317"/>
    </row>
    <row r="205" spans="1:11" s="318" customFormat="1" ht="12.75" customHeight="1">
      <c r="A205" s="772"/>
      <c r="B205" s="733" t="s">
        <v>1050</v>
      </c>
      <c r="C205" s="1117">
        <v>4</v>
      </c>
      <c r="D205" s="1117">
        <v>4.5</v>
      </c>
      <c r="E205" s="1119" t="s">
        <v>75</v>
      </c>
      <c r="F205" s="1121" t="s">
        <v>289</v>
      </c>
      <c r="G205" s="734">
        <v>2400</v>
      </c>
      <c r="H205" s="303">
        <f>H207+H208+H209+H210</f>
        <v>0</v>
      </c>
      <c r="I205" s="1354"/>
      <c r="K205" s="317"/>
    </row>
    <row r="206" spans="1:11" s="318" customFormat="1" ht="12.75" customHeight="1">
      <c r="A206" s="772"/>
      <c r="B206" s="733" t="s">
        <v>1051</v>
      </c>
      <c r="C206" s="1118"/>
      <c r="D206" s="1118"/>
      <c r="E206" s="1120"/>
      <c r="F206" s="1122"/>
      <c r="G206" s="734">
        <v>2465</v>
      </c>
      <c r="H206" s="303">
        <f>H207+H208+H209+H211</f>
        <v>0</v>
      </c>
      <c r="I206" s="1354"/>
      <c r="K206" s="317"/>
    </row>
    <row r="207" spans="1:11" s="318" customFormat="1" ht="12.75" customHeight="1">
      <c r="A207" s="772"/>
      <c r="B207" s="735" t="s">
        <v>716</v>
      </c>
      <c r="C207" s="1161" t="s">
        <v>1058</v>
      </c>
      <c r="D207" s="1161" t="s">
        <v>1059</v>
      </c>
      <c r="E207" s="343" t="s">
        <v>84</v>
      </c>
      <c r="F207" s="357"/>
      <c r="G207" s="736">
        <v>820</v>
      </c>
      <c r="H207" s="304">
        <f t="shared" ref="H207:H208" si="14">IF($H$6=0,0,ROUND(G207*(100%-$H$6%),0))</f>
        <v>0</v>
      </c>
      <c r="I207" s="1355"/>
      <c r="K207" s="317"/>
    </row>
    <row r="208" spans="1:11" s="318" customFormat="1" ht="12.75" customHeight="1">
      <c r="A208" s="772"/>
      <c r="B208" s="735" t="s">
        <v>410</v>
      </c>
      <c r="C208" s="1161"/>
      <c r="D208" s="1161"/>
      <c r="E208" s="343">
        <v>54</v>
      </c>
      <c r="F208" s="357"/>
      <c r="G208" s="736">
        <v>1342</v>
      </c>
      <c r="H208" s="304">
        <f t="shared" si="14"/>
        <v>0</v>
      </c>
      <c r="I208" s="1355"/>
      <c r="K208" s="317"/>
    </row>
    <row r="209" spans="1:11" s="318" customFormat="1" ht="12.75" customHeight="1">
      <c r="A209" s="772"/>
      <c r="B209" s="735" t="s">
        <v>714</v>
      </c>
      <c r="C209" s="695"/>
      <c r="D209" s="695"/>
      <c r="E209" s="343"/>
      <c r="F209" s="357"/>
      <c r="G209" s="736">
        <v>163</v>
      </c>
      <c r="H209" s="509">
        <f t="shared" ref="H209:H211" si="15">IF($H$8=0,0,ROUND(G209*(100%-$H$8%),0))</f>
        <v>0</v>
      </c>
      <c r="I209" s="1369"/>
      <c r="K209" s="317"/>
    </row>
    <row r="210" spans="1:11" s="318" customFormat="1" ht="12.75" customHeight="1">
      <c r="A210" s="772"/>
      <c r="B210" s="735" t="s">
        <v>112</v>
      </c>
      <c r="C210" s="695"/>
      <c r="D210" s="695"/>
      <c r="E210" s="343"/>
      <c r="F210" s="357"/>
      <c r="G210" s="736">
        <v>75</v>
      </c>
      <c r="H210" s="509">
        <f t="shared" si="15"/>
        <v>0</v>
      </c>
      <c r="I210" s="1369"/>
      <c r="K210" s="317"/>
    </row>
    <row r="211" spans="1:11" s="318" customFormat="1" ht="12.75" customHeight="1">
      <c r="A211" s="772"/>
      <c r="B211" s="735" t="s">
        <v>713</v>
      </c>
      <c r="C211" s="695"/>
      <c r="D211" s="695"/>
      <c r="E211" s="343"/>
      <c r="F211" s="357"/>
      <c r="G211" s="736">
        <v>140</v>
      </c>
      <c r="H211" s="509">
        <f t="shared" si="15"/>
        <v>0</v>
      </c>
      <c r="I211" s="1369"/>
      <c r="K211" s="317"/>
    </row>
    <row r="212" spans="1:11" s="318" customFormat="1" ht="12.75" customHeight="1">
      <c r="A212" s="772"/>
      <c r="B212" s="737" t="s">
        <v>1052</v>
      </c>
      <c r="C212" s="1132">
        <v>5</v>
      </c>
      <c r="D212" s="1132">
        <v>5.4</v>
      </c>
      <c r="E212" s="1124" t="s">
        <v>75</v>
      </c>
      <c r="F212" s="1126" t="s">
        <v>289</v>
      </c>
      <c r="G212" s="738">
        <v>2604</v>
      </c>
      <c r="H212" s="305">
        <f>H214+H215+H216+H217</f>
        <v>0</v>
      </c>
      <c r="I212" s="1354"/>
      <c r="K212" s="317"/>
    </row>
    <row r="213" spans="1:11" s="318" customFormat="1" ht="12.75" customHeight="1">
      <c r="A213" s="772"/>
      <c r="B213" s="737" t="s">
        <v>1053</v>
      </c>
      <c r="C213" s="1133"/>
      <c r="D213" s="1133"/>
      <c r="E213" s="1125"/>
      <c r="F213" s="1127"/>
      <c r="G213" s="738">
        <v>2669</v>
      </c>
      <c r="H213" s="305">
        <f>H214+H215+H216+H218</f>
        <v>0</v>
      </c>
      <c r="I213" s="1354"/>
      <c r="K213" s="317"/>
    </row>
    <row r="214" spans="1:11" s="318" customFormat="1" ht="12.75" customHeight="1">
      <c r="A214" s="772"/>
      <c r="B214" s="739" t="s">
        <v>717</v>
      </c>
      <c r="C214" s="1128" t="s">
        <v>106</v>
      </c>
      <c r="D214" s="1128" t="s">
        <v>107</v>
      </c>
      <c r="E214" s="352" t="s">
        <v>84</v>
      </c>
      <c r="F214" s="359"/>
      <c r="G214" s="740">
        <v>938</v>
      </c>
      <c r="H214" s="306">
        <f>IF($H$6=0,0,ROUND(G214*(100%-$H$6%),0))</f>
        <v>0</v>
      </c>
      <c r="I214" s="1355"/>
      <c r="K214" s="317"/>
    </row>
    <row r="215" spans="1:11" s="318" customFormat="1" ht="12.75" customHeight="1">
      <c r="A215" s="772"/>
      <c r="B215" s="739" t="s">
        <v>303</v>
      </c>
      <c r="C215" s="1128"/>
      <c r="D215" s="1128"/>
      <c r="E215" s="352">
        <v>54</v>
      </c>
      <c r="F215" s="359"/>
      <c r="G215" s="740">
        <v>1428</v>
      </c>
      <c r="H215" s="306">
        <f t="shared" ref="H215" si="16">IF($H$6=0,0,ROUND(G215*(100%-$H$6%),0))</f>
        <v>0</v>
      </c>
      <c r="I215" s="1355"/>
      <c r="K215" s="317"/>
    </row>
    <row r="216" spans="1:11" s="318" customFormat="1" ht="12.75" customHeight="1">
      <c r="A216" s="772"/>
      <c r="B216" s="739" t="s">
        <v>714</v>
      </c>
      <c r="C216" s="696"/>
      <c r="D216" s="696"/>
      <c r="E216" s="352"/>
      <c r="F216" s="359"/>
      <c r="G216" s="740">
        <v>163</v>
      </c>
      <c r="H216" s="510">
        <f t="shared" ref="H216:H218" si="17">IF($H$8=0,0,ROUND(G216*(100%-$H$8%),0))</f>
        <v>0</v>
      </c>
      <c r="I216" s="1369"/>
      <c r="K216" s="317"/>
    </row>
    <row r="217" spans="1:11" s="318" customFormat="1" ht="12.75" customHeight="1">
      <c r="A217" s="772"/>
      <c r="B217" s="739" t="s">
        <v>112</v>
      </c>
      <c r="C217" s="696"/>
      <c r="D217" s="696"/>
      <c r="E217" s="352"/>
      <c r="F217" s="359"/>
      <c r="G217" s="740">
        <v>75</v>
      </c>
      <c r="H217" s="510">
        <f t="shared" si="17"/>
        <v>0</v>
      </c>
      <c r="I217" s="1369"/>
      <c r="K217" s="317"/>
    </row>
    <row r="218" spans="1:11" s="318" customFormat="1" ht="12.75" customHeight="1">
      <c r="A218" s="772"/>
      <c r="B218" s="739" t="s">
        <v>713</v>
      </c>
      <c r="C218" s="696"/>
      <c r="D218" s="696"/>
      <c r="E218" s="352"/>
      <c r="F218" s="359"/>
      <c r="G218" s="740">
        <v>140</v>
      </c>
      <c r="H218" s="510">
        <f t="shared" si="17"/>
        <v>0</v>
      </c>
      <c r="I218" s="1369"/>
      <c r="K218" s="317"/>
    </row>
    <row r="219" spans="1:11" s="318" customFormat="1" ht="12.75" customHeight="1">
      <c r="A219" s="772"/>
      <c r="B219" s="733" t="s">
        <v>1054</v>
      </c>
      <c r="C219" s="1117">
        <v>5.6</v>
      </c>
      <c r="D219" s="1117">
        <v>6.7</v>
      </c>
      <c r="E219" s="1119" t="s">
        <v>85</v>
      </c>
      <c r="F219" s="1121" t="s">
        <v>289</v>
      </c>
      <c r="G219" s="734">
        <v>2953</v>
      </c>
      <c r="H219" s="303">
        <f>H221+H222+H223+H224</f>
        <v>0</v>
      </c>
      <c r="I219" s="1354"/>
      <c r="K219" s="317"/>
    </row>
    <row r="220" spans="1:11" s="318" customFormat="1" ht="12.75" customHeight="1">
      <c r="A220" s="772"/>
      <c r="B220" s="733" t="s">
        <v>1055</v>
      </c>
      <c r="C220" s="1118"/>
      <c r="D220" s="1118"/>
      <c r="E220" s="1120"/>
      <c r="F220" s="1122"/>
      <c r="G220" s="734">
        <v>3018</v>
      </c>
      <c r="H220" s="303">
        <f>H221+H222+H223+H225</f>
        <v>0</v>
      </c>
      <c r="I220" s="1354"/>
      <c r="K220" s="317"/>
    </row>
    <row r="221" spans="1:11" s="318" customFormat="1" ht="12.75" customHeight="1">
      <c r="A221" s="772"/>
      <c r="B221" s="735" t="s">
        <v>718</v>
      </c>
      <c r="C221" s="1129" t="s">
        <v>108</v>
      </c>
      <c r="D221" s="1129" t="s">
        <v>109</v>
      </c>
      <c r="E221" s="343" t="s">
        <v>84</v>
      </c>
      <c r="F221" s="357"/>
      <c r="G221" s="736">
        <v>1102</v>
      </c>
      <c r="H221" s="304">
        <f t="shared" ref="H221:H222" si="18">IF($H$6=0,0,ROUND(G221*(100%-$H$6%),0))</f>
        <v>0</v>
      </c>
      <c r="I221" s="1355"/>
      <c r="K221" s="317"/>
    </row>
    <row r="222" spans="1:11" s="318" customFormat="1" ht="12.75" customHeight="1">
      <c r="A222" s="772"/>
      <c r="B222" s="735" t="s">
        <v>305</v>
      </c>
      <c r="C222" s="1129"/>
      <c r="D222" s="1129"/>
      <c r="E222" s="343">
        <v>54</v>
      </c>
      <c r="F222" s="357"/>
      <c r="G222" s="736">
        <v>1613</v>
      </c>
      <c r="H222" s="304">
        <f t="shared" si="18"/>
        <v>0</v>
      </c>
      <c r="I222" s="1355"/>
      <c r="K222" s="317"/>
    </row>
    <row r="223" spans="1:11" s="318" customFormat="1" ht="12.75" customHeight="1">
      <c r="A223" s="772"/>
      <c r="B223" s="735" t="s">
        <v>714</v>
      </c>
      <c r="C223" s="695"/>
      <c r="D223" s="695"/>
      <c r="E223" s="343"/>
      <c r="F223" s="357"/>
      <c r="G223" s="736">
        <v>163</v>
      </c>
      <c r="H223" s="509">
        <f t="shared" ref="H223:H225" si="19">IF($H$8=0,0,ROUND(G223*(100%-$H$8%),0))</f>
        <v>0</v>
      </c>
      <c r="I223" s="1369"/>
      <c r="K223" s="317"/>
    </row>
    <row r="224" spans="1:11" s="318" customFormat="1" ht="12.75" customHeight="1">
      <c r="A224" s="772"/>
      <c r="B224" s="735" t="s">
        <v>112</v>
      </c>
      <c r="C224" s="695"/>
      <c r="D224" s="695"/>
      <c r="E224" s="343"/>
      <c r="F224" s="357"/>
      <c r="G224" s="736">
        <v>75</v>
      </c>
      <c r="H224" s="509">
        <f t="shared" si="19"/>
        <v>0</v>
      </c>
      <c r="I224" s="1369"/>
      <c r="K224" s="317"/>
    </row>
    <row r="225" spans="1:11" s="318" customFormat="1" ht="12.75" customHeight="1">
      <c r="A225" s="772"/>
      <c r="B225" s="735" t="s">
        <v>713</v>
      </c>
      <c r="C225" s="695"/>
      <c r="D225" s="695"/>
      <c r="E225" s="343"/>
      <c r="F225" s="357"/>
      <c r="G225" s="736">
        <v>140</v>
      </c>
      <c r="H225" s="509">
        <f t="shared" si="19"/>
        <v>0</v>
      </c>
      <c r="I225" s="1369"/>
      <c r="K225" s="317"/>
    </row>
    <row r="226" spans="1:11" s="317" customFormat="1" ht="15" customHeight="1">
      <c r="A226" s="772"/>
      <c r="B226" s="721" t="s">
        <v>250</v>
      </c>
      <c r="C226" s="722"/>
      <c r="D226" s="722"/>
      <c r="E226" s="722"/>
      <c r="F226" s="722"/>
      <c r="G226" s="723"/>
      <c r="H226" s="284"/>
      <c r="I226" s="1356"/>
    </row>
    <row r="227" spans="1:11" s="317" customFormat="1" ht="12.75" customHeight="1">
      <c r="A227" s="772"/>
      <c r="B227" s="754" t="s">
        <v>1056</v>
      </c>
      <c r="C227" s="115"/>
      <c r="D227" s="115"/>
      <c r="E227" s="367"/>
      <c r="F227" s="369"/>
      <c r="G227" s="727">
        <v>273</v>
      </c>
      <c r="H227" s="504">
        <f t="shared" ref="H227:H228" si="20">IF($H$8=0,0,ROUND(G227*(100%-$H$8%),0))</f>
        <v>0</v>
      </c>
      <c r="I227" s="1357"/>
    </row>
    <row r="228" spans="1:11" s="317" customFormat="1" ht="12.75" customHeight="1">
      <c r="A228" s="772"/>
      <c r="B228" s="753" t="s">
        <v>1045</v>
      </c>
      <c r="C228" s="115"/>
      <c r="D228" s="115"/>
      <c r="E228" s="367"/>
      <c r="F228" s="368"/>
      <c r="G228" s="727">
        <v>146</v>
      </c>
      <c r="H228" s="504">
        <f t="shared" si="20"/>
        <v>0</v>
      </c>
      <c r="I228" s="1357"/>
    </row>
    <row r="229" spans="1:11" s="317" customFormat="1" ht="18.75" customHeight="1">
      <c r="A229" s="773"/>
      <c r="B229" s="728" t="s">
        <v>719</v>
      </c>
      <c r="C229" s="729"/>
      <c r="D229" s="729"/>
      <c r="E229" s="762"/>
      <c r="F229" s="731"/>
      <c r="G229" s="732"/>
      <c r="H229" s="378"/>
      <c r="I229" s="1362"/>
    </row>
    <row r="230" spans="1:11" ht="9.9499999999999993" customHeight="1">
      <c r="A230" s="321"/>
      <c r="B230" s="321"/>
      <c r="C230" s="763"/>
      <c r="D230" s="763"/>
      <c r="E230" s="763"/>
      <c r="F230" s="764"/>
      <c r="G230" s="765"/>
      <c r="H230" s="379"/>
      <c r="I230" s="1370"/>
    </row>
    <row r="231" spans="1:11" ht="15" customHeight="1">
      <c r="A231" s="312"/>
      <c r="B231" s="321"/>
      <c r="C231" s="763"/>
      <c r="D231" s="763"/>
      <c r="E231" s="763"/>
      <c r="F231" s="766"/>
      <c r="G231" s="766"/>
      <c r="H231" s="380" t="s">
        <v>1004</v>
      </c>
      <c r="I231" s="1371"/>
    </row>
    <row r="232" spans="1:11">
      <c r="A232" s="312"/>
    </row>
  </sheetData>
  <sheetProtection algorithmName="SHA-512" hashValue="5TmJhEtpMR9mvn8KgXYEql95FeOpd7H10ZUUqqWxAsvByDrkEcIlY5gl3uCj89IlINDLgwsWE7TUCrAk/sOHgA==" saltValue="poAkkcZWCj5sv6szNZ1l2w==" spinCount="100000" sheet="1" objects="1" scenarios="1" selectLockedCells="1"/>
  <mergeCells count="165">
    <mergeCell ref="B36:C36"/>
    <mergeCell ref="C39:C40"/>
    <mergeCell ref="D39:D40"/>
    <mergeCell ref="C42:C43"/>
    <mergeCell ref="D42:D43"/>
    <mergeCell ref="C45:C46"/>
    <mergeCell ref="D45:D46"/>
    <mergeCell ref="B49:H49"/>
    <mergeCell ref="I2:I5"/>
    <mergeCell ref="C207:C208"/>
    <mergeCell ref="D207:D208"/>
    <mergeCell ref="C212:C213"/>
    <mergeCell ref="D212:D213"/>
    <mergeCell ref="G3:G8"/>
    <mergeCell ref="C221:C222"/>
    <mergeCell ref="E219:E220"/>
    <mergeCell ref="C198:C199"/>
    <mergeCell ref="C200:C201"/>
    <mergeCell ref="D221:D222"/>
    <mergeCell ref="C181:C182"/>
    <mergeCell ref="E191:E192"/>
    <mergeCell ref="E212:E213"/>
    <mergeCell ref="D198:D199"/>
    <mergeCell ref="E198:E199"/>
    <mergeCell ref="C193:C194"/>
    <mergeCell ref="D193:D194"/>
    <mergeCell ref="D17:D18"/>
    <mergeCell ref="C74:C75"/>
    <mergeCell ref="D74:D75"/>
    <mergeCell ref="C79:C80"/>
    <mergeCell ref="D79:D80"/>
    <mergeCell ref="C84:C85"/>
    <mergeCell ref="C56:C57"/>
    <mergeCell ref="C104:C105"/>
    <mergeCell ref="D95:D96"/>
    <mergeCell ref="C101:C102"/>
    <mergeCell ref="C98:C99"/>
    <mergeCell ref="D98:D99"/>
    <mergeCell ref="C59:C60"/>
    <mergeCell ref="D59:D60"/>
    <mergeCell ref="C62:C63"/>
    <mergeCell ref="D62:D63"/>
    <mergeCell ref="D104:D105"/>
    <mergeCell ref="D71:D72"/>
    <mergeCell ref="C69:C70"/>
    <mergeCell ref="D69:D70"/>
    <mergeCell ref="C76:C77"/>
    <mergeCell ref="D76:D77"/>
    <mergeCell ref="C81:C82"/>
    <mergeCell ref="D81:D82"/>
    <mergeCell ref="F3:F8"/>
    <mergeCell ref="D101:D102"/>
    <mergeCell ref="C95:C96"/>
    <mergeCell ref="C14:C15"/>
    <mergeCell ref="D14:D15"/>
    <mergeCell ref="C17:C18"/>
    <mergeCell ref="F69:F70"/>
    <mergeCell ref="C20:C21"/>
    <mergeCell ref="D20:D21"/>
    <mergeCell ref="C23:C24"/>
    <mergeCell ref="D23:D24"/>
    <mergeCell ref="C26:C27"/>
    <mergeCell ref="D26:D27"/>
    <mergeCell ref="C32:C33"/>
    <mergeCell ref="D32:D33"/>
    <mergeCell ref="C53:C54"/>
    <mergeCell ref="D53:D54"/>
    <mergeCell ref="B11:E11"/>
    <mergeCell ref="B67:D67"/>
    <mergeCell ref="B50:E50"/>
    <mergeCell ref="D84:D85"/>
    <mergeCell ref="B92:E92"/>
    <mergeCell ref="E74:E75"/>
    <mergeCell ref="E79:E80"/>
    <mergeCell ref="F212:F213"/>
    <mergeCell ref="F219:F220"/>
    <mergeCell ref="B107:D107"/>
    <mergeCell ref="C110:C111"/>
    <mergeCell ref="D110:D111"/>
    <mergeCell ref="C113:C114"/>
    <mergeCell ref="D113:D114"/>
    <mergeCell ref="C116:C117"/>
    <mergeCell ref="D116:D117"/>
    <mergeCell ref="C119:C120"/>
    <mergeCell ref="D119:D120"/>
    <mergeCell ref="C122:C123"/>
    <mergeCell ref="D122:D123"/>
    <mergeCell ref="C214:C215"/>
    <mergeCell ref="D214:D215"/>
    <mergeCell ref="B157:E159"/>
    <mergeCell ref="C219:C220"/>
    <mergeCell ref="D219:D220"/>
    <mergeCell ref="C184:C185"/>
    <mergeCell ref="D184:D185"/>
    <mergeCell ref="C187:C188"/>
    <mergeCell ref="D187:D188"/>
    <mergeCell ref="C191:C192"/>
    <mergeCell ref="D191:D192"/>
    <mergeCell ref="B127:D127"/>
    <mergeCell ref="C162:C163"/>
    <mergeCell ref="D162:D163"/>
    <mergeCell ref="C165:C166"/>
    <mergeCell ref="D165:D166"/>
    <mergeCell ref="H6:H7"/>
    <mergeCell ref="H3:H5"/>
    <mergeCell ref="I6:L7"/>
    <mergeCell ref="I9:I10"/>
    <mergeCell ref="I8:L8"/>
    <mergeCell ref="C3:D7"/>
    <mergeCell ref="E3:E7"/>
    <mergeCell ref="C86:C87"/>
    <mergeCell ref="D86:D87"/>
    <mergeCell ref="D56:D57"/>
    <mergeCell ref="C29:C30"/>
    <mergeCell ref="D29:D30"/>
    <mergeCell ref="E84:E85"/>
    <mergeCell ref="F74:F75"/>
    <mergeCell ref="F79:F80"/>
    <mergeCell ref="F84:F85"/>
    <mergeCell ref="E69:E70"/>
    <mergeCell ref="C71:C72"/>
    <mergeCell ref="C136:C137"/>
    <mergeCell ref="D136:D137"/>
    <mergeCell ref="C139:C140"/>
    <mergeCell ref="D139:D140"/>
    <mergeCell ref="E139:E140"/>
    <mergeCell ref="F139:F140"/>
    <mergeCell ref="C141:C142"/>
    <mergeCell ref="D141:D142"/>
    <mergeCell ref="C144:C145"/>
    <mergeCell ref="D144:D145"/>
    <mergeCell ref="C129:C130"/>
    <mergeCell ref="D129:D130"/>
    <mergeCell ref="E129:E130"/>
    <mergeCell ref="F129:F130"/>
    <mergeCell ref="C131:C132"/>
    <mergeCell ref="D131:D132"/>
    <mergeCell ref="C134:C135"/>
    <mergeCell ref="D134:D135"/>
    <mergeCell ref="E134:E135"/>
    <mergeCell ref="F134:F135"/>
    <mergeCell ref="B178:E178"/>
    <mergeCell ref="C205:C206"/>
    <mergeCell ref="D205:D206"/>
    <mergeCell ref="E205:E206"/>
    <mergeCell ref="F205:F206"/>
    <mergeCell ref="B189:E189"/>
    <mergeCell ref="E144:E145"/>
    <mergeCell ref="F144:F145"/>
    <mergeCell ref="C146:C147"/>
    <mergeCell ref="D146:D147"/>
    <mergeCell ref="C149:C150"/>
    <mergeCell ref="D149:D150"/>
    <mergeCell ref="E149:E150"/>
    <mergeCell ref="F149:F150"/>
    <mergeCell ref="C151:C152"/>
    <mergeCell ref="D151:D152"/>
    <mergeCell ref="C168:C169"/>
    <mergeCell ref="D168:D169"/>
    <mergeCell ref="C171:C172"/>
    <mergeCell ref="D171:D172"/>
    <mergeCell ref="F191:F192"/>
    <mergeCell ref="F198:F199"/>
    <mergeCell ref="D200:D201"/>
    <mergeCell ref="D181:D182"/>
  </mergeCells>
  <phoneticPr fontId="0" type="noConversion"/>
  <pageMargins left="0.39370078740157483" right="0.19685039370078741" top="0.39370078740157483" bottom="0.19685039370078741" header="0.39370078740157483" footer="0.23622047244094491"/>
  <pageSetup paperSize="9" scale="90" orientation="portrait" r:id="rId1"/>
  <headerFooter alignWithMargins="0"/>
  <ignoredErrors>
    <ignoredError sqref="H173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S182"/>
  <sheetViews>
    <sheetView view="pageBreakPreview" zoomScaleNormal="100" zoomScaleSheetLayoutView="100" workbookViewId="0">
      <pane ySplit="7" topLeftCell="A8" activePane="bottomLeft" state="frozen"/>
      <selection pane="bottomLeft" activeCell="G25" sqref="G25:G26"/>
    </sheetView>
  </sheetViews>
  <sheetFormatPr defaultColWidth="7.85546875" defaultRowHeight="12.75"/>
  <cols>
    <col min="1" max="1" width="3.5703125" style="275" customWidth="1"/>
    <col min="2" max="2" width="30.5703125" style="300" customWidth="1"/>
    <col min="3" max="4" width="13.42578125" style="301" customWidth="1"/>
    <col min="5" max="5" width="16.42578125" style="301" customWidth="1"/>
    <col min="6" max="6" width="12.42578125" style="301" customWidth="1"/>
    <col min="7" max="7" width="11.42578125" style="275" customWidth="1"/>
    <col min="8" max="8" width="12.7109375" style="426" customWidth="1"/>
    <col min="9" max="9" width="11.140625" style="302" customWidth="1"/>
    <col min="10" max="10" width="7.85546875" style="275"/>
    <col min="11" max="11" width="11.42578125" style="382" customWidth="1"/>
    <col min="12" max="16384" width="7.85546875" style="275"/>
  </cols>
  <sheetData>
    <row r="1" spans="1:12" ht="22.5" customHeight="1">
      <c r="A1" s="780"/>
      <c r="B1" s="2"/>
      <c r="C1" s="3"/>
      <c r="D1" s="4"/>
      <c r="E1" s="4"/>
      <c r="F1" s="4"/>
      <c r="G1" s="12"/>
      <c r="H1" s="884"/>
      <c r="I1" s="381"/>
    </row>
    <row r="2" spans="1:12" ht="29.25" customHeight="1">
      <c r="A2" s="276"/>
      <c r="B2" s="6"/>
      <c r="C2" s="4"/>
      <c r="D2" s="4"/>
      <c r="E2" s="4"/>
      <c r="F2" s="4"/>
      <c r="G2" s="13"/>
      <c r="H2" s="884"/>
      <c r="I2" s="1226"/>
    </row>
    <row r="3" spans="1:12" s="277" customFormat="1" ht="18.75" customHeight="1">
      <c r="A3" s="781"/>
      <c r="B3" s="165"/>
      <c r="C3" s="1211" t="s">
        <v>564</v>
      </c>
      <c r="D3" s="1212"/>
      <c r="E3" s="1208" t="s">
        <v>671</v>
      </c>
      <c r="F3" s="1224" t="s">
        <v>672</v>
      </c>
      <c r="G3" s="1220" t="s">
        <v>1019</v>
      </c>
      <c r="H3" s="1204" t="s">
        <v>757</v>
      </c>
      <c r="I3" s="1227"/>
    </row>
    <row r="4" spans="1:12" s="277" customFormat="1" ht="11.45" customHeight="1" thickBot="1">
      <c r="A4" s="782"/>
      <c r="B4" s="166"/>
      <c r="C4" s="1213"/>
      <c r="D4" s="1214"/>
      <c r="E4" s="1209"/>
      <c r="F4" s="1225"/>
      <c r="G4" s="1221"/>
      <c r="H4" s="1205"/>
      <c r="I4" s="1227"/>
    </row>
    <row r="5" spans="1:12" s="277" customFormat="1" ht="11.45" customHeight="1" thickTop="1">
      <c r="A5" s="782"/>
      <c r="B5" s="334" t="s">
        <v>366</v>
      </c>
      <c r="C5" s="1213"/>
      <c r="D5" s="1214"/>
      <c r="E5" s="1209"/>
      <c r="F5" s="1225"/>
      <c r="G5" s="1222"/>
      <c r="H5" s="1206">
        <v>0</v>
      </c>
      <c r="I5" s="1217" t="s">
        <v>674</v>
      </c>
      <c r="J5" s="1218"/>
      <c r="K5" s="1218"/>
      <c r="L5" s="1219"/>
    </row>
    <row r="6" spans="1:12" s="277" customFormat="1" ht="11.25" customHeight="1">
      <c r="A6" s="782"/>
      <c r="B6" s="166"/>
      <c r="C6" s="1215"/>
      <c r="D6" s="1216"/>
      <c r="E6" s="1210"/>
      <c r="F6" s="1225"/>
      <c r="G6" s="1222"/>
      <c r="H6" s="1207"/>
      <c r="I6" s="1217"/>
      <c r="J6" s="1218"/>
      <c r="K6" s="1218"/>
      <c r="L6" s="1219"/>
    </row>
    <row r="7" spans="1:12" s="277" customFormat="1" ht="23.25" customHeight="1" thickBot="1">
      <c r="A7" s="782"/>
      <c r="B7" s="167"/>
      <c r="C7" s="17" t="s">
        <v>0</v>
      </c>
      <c r="D7" s="18" t="s">
        <v>3</v>
      </c>
      <c r="E7" s="19" t="s">
        <v>673</v>
      </c>
      <c r="F7" s="1225"/>
      <c r="G7" s="1223"/>
      <c r="H7" s="29">
        <v>0</v>
      </c>
      <c r="I7" s="1202" t="s">
        <v>712</v>
      </c>
      <c r="J7" s="1203"/>
      <c r="K7" s="1203"/>
      <c r="L7" s="1203"/>
    </row>
    <row r="8" spans="1:12" s="277" customFormat="1" ht="31.5" customHeight="1" thickTop="1">
      <c r="A8" s="23"/>
      <c r="B8" s="783" t="s">
        <v>996</v>
      </c>
      <c r="C8" s="784"/>
      <c r="D8" s="785"/>
      <c r="E8" s="785"/>
      <c r="F8" s="785"/>
      <c r="G8" s="786"/>
      <c r="H8" s="383"/>
      <c r="I8" s="384"/>
    </row>
    <row r="9" spans="1:12" s="385" customFormat="1" ht="70.5" customHeight="1">
      <c r="A9" s="23"/>
      <c r="B9" s="1186" t="s">
        <v>721</v>
      </c>
      <c r="C9" s="1187"/>
      <c r="D9" s="1188"/>
      <c r="E9" s="11"/>
      <c r="F9" s="11"/>
      <c r="G9" s="11"/>
      <c r="H9" s="885"/>
      <c r="I9" s="384"/>
    </row>
    <row r="10" spans="1:12" s="385" customFormat="1" ht="18" customHeight="1">
      <c r="A10" s="23"/>
      <c r="B10" s="787" t="s">
        <v>10</v>
      </c>
      <c r="C10" s="788"/>
      <c r="D10" s="788"/>
      <c r="E10" s="788"/>
      <c r="F10" s="788"/>
      <c r="G10" s="788"/>
      <c r="H10" s="386"/>
      <c r="I10" s="384"/>
    </row>
    <row r="11" spans="1:12" s="385" customFormat="1" ht="12.75" customHeight="1">
      <c r="A11" s="23"/>
      <c r="B11" s="1184" t="s">
        <v>1060</v>
      </c>
      <c r="C11" s="699">
        <v>4</v>
      </c>
      <c r="D11" s="699">
        <v>4.5</v>
      </c>
      <c r="E11" s="139" t="s">
        <v>75</v>
      </c>
      <c r="F11" s="1177" t="s">
        <v>384</v>
      </c>
      <c r="G11" s="1191">
        <v>1365</v>
      </c>
      <c r="H11" s="1197">
        <f>IF($H$5=0,0,ROUND(G11*(100%-H$5%),0))</f>
        <v>0</v>
      </c>
      <c r="I11" s="1201"/>
      <c r="K11" s="387"/>
    </row>
    <row r="12" spans="1:12" s="385" customFormat="1" ht="12.75" customHeight="1">
      <c r="A12" s="23"/>
      <c r="B12" s="1185"/>
      <c r="C12" s="513" t="s">
        <v>161</v>
      </c>
      <c r="D12" s="513" t="s">
        <v>162</v>
      </c>
      <c r="E12" s="27">
        <v>47</v>
      </c>
      <c r="F12" s="1178"/>
      <c r="G12" s="1192"/>
      <c r="H12" s="1198" t="e">
        <f>ROUND(G12*(100%-#REF!%),0)</f>
        <v>#REF!</v>
      </c>
      <c r="I12" s="1201"/>
      <c r="K12" s="387"/>
    </row>
    <row r="13" spans="1:12" s="385" customFormat="1" ht="12.75" customHeight="1">
      <c r="A13" s="23"/>
      <c r="B13" s="1175" t="s">
        <v>1061</v>
      </c>
      <c r="C13" s="694">
        <v>4.5</v>
      </c>
      <c r="D13" s="694">
        <v>5.6</v>
      </c>
      <c r="E13" s="140" t="s">
        <v>75</v>
      </c>
      <c r="F13" s="1179" t="s">
        <v>384</v>
      </c>
      <c r="G13" s="1193">
        <v>1538</v>
      </c>
      <c r="H13" s="1199">
        <f t="shared" ref="H13" si="0">IF($H$5=0,0,ROUND(G13*(100%-H$5%),0))</f>
        <v>0</v>
      </c>
      <c r="I13" s="1201"/>
      <c r="K13" s="387"/>
      <c r="L13" s="388"/>
    </row>
    <row r="14" spans="1:12" s="385" customFormat="1" ht="12.75" customHeight="1">
      <c r="A14" s="23"/>
      <c r="B14" s="1176"/>
      <c r="C14" s="514" t="s">
        <v>163</v>
      </c>
      <c r="D14" s="514" t="s">
        <v>164</v>
      </c>
      <c r="E14" s="28">
        <v>47</v>
      </c>
      <c r="F14" s="1180"/>
      <c r="G14" s="1194"/>
      <c r="H14" s="1200" t="e">
        <f>ROUND(G14*(100%-#REF!%),0)</f>
        <v>#REF!</v>
      </c>
      <c r="I14" s="1201"/>
      <c r="K14" s="387"/>
      <c r="L14" s="388"/>
    </row>
    <row r="15" spans="1:12" s="385" customFormat="1" ht="12.75" customHeight="1">
      <c r="A15" s="23"/>
      <c r="B15" s="1184" t="s">
        <v>1062</v>
      </c>
      <c r="C15" s="699">
        <v>5</v>
      </c>
      <c r="D15" s="699">
        <v>6</v>
      </c>
      <c r="E15" s="139" t="s">
        <v>75</v>
      </c>
      <c r="F15" s="1177" t="s">
        <v>385</v>
      </c>
      <c r="G15" s="1191">
        <v>1852</v>
      </c>
      <c r="H15" s="1197">
        <f t="shared" ref="H15" si="1">IF($H$5=0,0,ROUND(G15*(100%-H$5%),0))</f>
        <v>0</v>
      </c>
      <c r="I15" s="1201"/>
      <c r="K15" s="387"/>
      <c r="L15" s="388"/>
    </row>
    <row r="16" spans="1:12" s="385" customFormat="1" ht="12.75" customHeight="1">
      <c r="A16" s="23"/>
      <c r="B16" s="1185"/>
      <c r="C16" s="513" t="s">
        <v>165</v>
      </c>
      <c r="D16" s="513" t="s">
        <v>166</v>
      </c>
      <c r="E16" s="27">
        <v>49</v>
      </c>
      <c r="F16" s="1178"/>
      <c r="G16" s="1192"/>
      <c r="H16" s="1198" t="e">
        <f>ROUND(G16*(100%-#REF!%),0)</f>
        <v>#REF!</v>
      </c>
      <c r="I16" s="1201"/>
      <c r="K16" s="387"/>
      <c r="L16" s="388"/>
    </row>
    <row r="17" spans="1:12" s="385" customFormat="1" ht="12.75" customHeight="1">
      <c r="A17" s="23"/>
      <c r="B17" s="1175" t="s">
        <v>1063</v>
      </c>
      <c r="C17" s="694">
        <v>6</v>
      </c>
      <c r="D17" s="694">
        <v>6.8</v>
      </c>
      <c r="E17" s="140" t="s">
        <v>75</v>
      </c>
      <c r="F17" s="1179" t="s">
        <v>385</v>
      </c>
      <c r="G17" s="1193">
        <v>2178</v>
      </c>
      <c r="H17" s="1199">
        <f t="shared" ref="H17" si="2">IF($H$5=0,0,ROUND(G17*(100%-H$5%),0))</f>
        <v>0</v>
      </c>
      <c r="I17" s="1201"/>
      <c r="K17" s="387"/>
      <c r="L17" s="388"/>
    </row>
    <row r="18" spans="1:12" s="385" customFormat="1" ht="12.75" customHeight="1">
      <c r="A18" s="23"/>
      <c r="B18" s="1176"/>
      <c r="C18" s="514" t="s">
        <v>167</v>
      </c>
      <c r="D18" s="514" t="s">
        <v>168</v>
      </c>
      <c r="E18" s="28">
        <v>50</v>
      </c>
      <c r="F18" s="1180"/>
      <c r="G18" s="1194"/>
      <c r="H18" s="1200" t="e">
        <f>ROUND(G18*(100%-#REF!%),0)</f>
        <v>#REF!</v>
      </c>
      <c r="I18" s="1201"/>
      <c r="K18" s="387"/>
      <c r="L18" s="388"/>
    </row>
    <row r="19" spans="1:12" s="385" customFormat="1" ht="12.75" customHeight="1">
      <c r="A19" s="23"/>
      <c r="B19" s="1184" t="s">
        <v>1064</v>
      </c>
      <c r="C19" s="699">
        <v>7.1</v>
      </c>
      <c r="D19" s="699">
        <v>8.6</v>
      </c>
      <c r="E19" s="139" t="s">
        <v>75</v>
      </c>
      <c r="F19" s="1177" t="s">
        <v>386</v>
      </c>
      <c r="G19" s="1191">
        <v>2678</v>
      </c>
      <c r="H19" s="1197">
        <f t="shared" ref="H19" si="3">IF($H$5=0,0,ROUND(G19*(100%-H$5%),0))</f>
        <v>0</v>
      </c>
      <c r="I19" s="1201"/>
      <c r="K19" s="387"/>
      <c r="L19" s="388"/>
    </row>
    <row r="20" spans="1:12" s="385" customFormat="1" ht="12.75" customHeight="1">
      <c r="A20" s="23"/>
      <c r="B20" s="1185"/>
      <c r="C20" s="513" t="s">
        <v>169</v>
      </c>
      <c r="D20" s="513" t="s">
        <v>170</v>
      </c>
      <c r="E20" s="27">
        <v>52</v>
      </c>
      <c r="F20" s="1178"/>
      <c r="G20" s="1192"/>
      <c r="H20" s="1198" t="e">
        <f>ROUND(G20*(100%-#REF!%),0)</f>
        <v>#REF!</v>
      </c>
      <c r="I20" s="1201"/>
      <c r="K20" s="387"/>
      <c r="L20" s="388"/>
    </row>
    <row r="21" spans="1:12" s="385" customFormat="1" ht="12.75" customHeight="1">
      <c r="A21" s="23"/>
      <c r="B21" s="1175" t="s">
        <v>1065</v>
      </c>
      <c r="C21" s="694">
        <v>8</v>
      </c>
      <c r="D21" s="694">
        <v>9.3000000000000007</v>
      </c>
      <c r="E21" s="140" t="s">
        <v>75</v>
      </c>
      <c r="F21" s="1179" t="s">
        <v>386</v>
      </c>
      <c r="G21" s="1193">
        <v>2963</v>
      </c>
      <c r="H21" s="1199">
        <f t="shared" ref="H21" si="4">IF($H$5=0,0,ROUND(G21*(100%-H$5%),0))</f>
        <v>0</v>
      </c>
      <c r="I21" s="1201"/>
      <c r="K21" s="387"/>
    </row>
    <row r="22" spans="1:12" s="385" customFormat="1" ht="12.75" customHeight="1">
      <c r="A22" s="23"/>
      <c r="B22" s="1176"/>
      <c r="C22" s="514" t="s">
        <v>171</v>
      </c>
      <c r="D22" s="514" t="s">
        <v>172</v>
      </c>
      <c r="E22" s="28">
        <v>54</v>
      </c>
      <c r="F22" s="1180"/>
      <c r="G22" s="1194"/>
      <c r="H22" s="1200" t="e">
        <f>ROUND(G22*(100%-#REF!%),0)</f>
        <v>#REF!</v>
      </c>
      <c r="I22" s="1201"/>
      <c r="K22" s="387"/>
    </row>
    <row r="23" spans="1:12" s="385" customFormat="1" ht="12.75" customHeight="1">
      <c r="A23" s="23"/>
      <c r="B23" s="1184" t="s">
        <v>1066</v>
      </c>
      <c r="C23" s="699">
        <v>10</v>
      </c>
      <c r="D23" s="699">
        <v>12</v>
      </c>
      <c r="E23" s="139" t="s">
        <v>75</v>
      </c>
      <c r="F23" s="1177" t="s">
        <v>387</v>
      </c>
      <c r="G23" s="1191">
        <v>4312</v>
      </c>
      <c r="H23" s="1197">
        <f t="shared" ref="H23" si="5">IF($H$5=0,0,ROUND(G23*(100%-H$5%),0))</f>
        <v>0</v>
      </c>
      <c r="I23" s="1201"/>
      <c r="K23" s="387"/>
    </row>
    <row r="24" spans="1:12" s="385" customFormat="1" ht="12.75" customHeight="1">
      <c r="A24" s="23"/>
      <c r="B24" s="1185"/>
      <c r="C24" s="513" t="s">
        <v>173</v>
      </c>
      <c r="D24" s="513" t="s">
        <v>174</v>
      </c>
      <c r="E24" s="27">
        <v>56</v>
      </c>
      <c r="F24" s="1178"/>
      <c r="G24" s="1192"/>
      <c r="H24" s="1198" t="e">
        <f>ROUND(G24*(100%-#REF!%),0)</f>
        <v>#REF!</v>
      </c>
      <c r="I24" s="1201"/>
      <c r="K24" s="387"/>
    </row>
    <row r="25" spans="1:12" s="385" customFormat="1" ht="12.75" customHeight="1">
      <c r="A25" s="23"/>
      <c r="B25" s="1175" t="s">
        <v>1067</v>
      </c>
      <c r="C25" s="694">
        <v>12.5</v>
      </c>
      <c r="D25" s="694">
        <v>14</v>
      </c>
      <c r="E25" s="140" t="s">
        <v>75</v>
      </c>
      <c r="F25" s="1179" t="s">
        <v>387</v>
      </c>
      <c r="G25" s="1193">
        <v>4590</v>
      </c>
      <c r="H25" s="1199">
        <f t="shared" ref="H25" si="6">IF($H$5=0,0,ROUND(G25*(100%-H$5%),0))</f>
        <v>0</v>
      </c>
      <c r="I25" s="1201"/>
      <c r="K25" s="387"/>
    </row>
    <row r="26" spans="1:12" s="385" customFormat="1" ht="12.75" customHeight="1">
      <c r="A26" s="23"/>
      <c r="B26" s="1176"/>
      <c r="C26" s="514" t="s">
        <v>175</v>
      </c>
      <c r="D26" s="514" t="s">
        <v>176</v>
      </c>
      <c r="E26" s="28">
        <v>57</v>
      </c>
      <c r="F26" s="1180"/>
      <c r="G26" s="1194"/>
      <c r="H26" s="1200" t="e">
        <f>ROUND(G26*(100%-#REF!%),0)</f>
        <v>#REF!</v>
      </c>
      <c r="I26" s="1201"/>
      <c r="K26" s="387"/>
    </row>
    <row r="27" spans="1:12" s="280" customFormat="1" ht="18.75" customHeight="1">
      <c r="A27" s="23"/>
      <c r="B27" s="789" t="s">
        <v>725</v>
      </c>
      <c r="C27" s="790"/>
      <c r="D27" s="790"/>
      <c r="E27" s="791"/>
      <c r="F27" s="792"/>
      <c r="G27" s="793"/>
      <c r="H27" s="389"/>
      <c r="I27" s="390"/>
      <c r="K27" s="282"/>
    </row>
    <row r="28" spans="1:12" s="287" customFormat="1" ht="18" customHeight="1">
      <c r="A28" s="23"/>
      <c r="B28" s="794" t="s">
        <v>1</v>
      </c>
      <c r="C28" s="795"/>
      <c r="D28" s="795"/>
      <c r="E28" s="795"/>
      <c r="F28" s="795"/>
      <c r="G28" s="795"/>
      <c r="H28" s="391"/>
      <c r="I28" s="392"/>
      <c r="K28" s="387"/>
    </row>
    <row r="29" spans="1:12" s="280" customFormat="1" ht="60" customHeight="1">
      <c r="A29" s="23"/>
      <c r="B29" s="1186" t="s">
        <v>754</v>
      </c>
      <c r="C29" s="1187"/>
      <c r="D29" s="1187"/>
      <c r="E29" s="703"/>
      <c r="F29" s="703"/>
      <c r="G29" s="703"/>
      <c r="H29" s="886"/>
      <c r="I29" s="393"/>
      <c r="K29" s="387"/>
      <c r="L29" s="394"/>
    </row>
    <row r="30" spans="1:12" s="280" customFormat="1" ht="16.5" customHeight="1">
      <c r="A30" s="23"/>
      <c r="B30" s="796" t="s">
        <v>724</v>
      </c>
      <c r="C30" s="797"/>
      <c r="D30" s="797"/>
      <c r="E30" s="797"/>
      <c r="F30" s="797"/>
      <c r="G30" s="797"/>
      <c r="H30" s="395"/>
      <c r="I30" s="278"/>
    </row>
    <row r="31" spans="1:12" s="287" customFormat="1" ht="13.5" customHeight="1">
      <c r="A31" s="23"/>
      <c r="B31" s="798" t="s">
        <v>433</v>
      </c>
      <c r="C31" s="699">
        <v>2</v>
      </c>
      <c r="D31" s="699">
        <v>2.7</v>
      </c>
      <c r="E31" s="126" t="s">
        <v>217</v>
      </c>
      <c r="F31" s="127" t="s">
        <v>722</v>
      </c>
      <c r="G31" s="799">
        <v>283</v>
      </c>
      <c r="H31" s="515">
        <f>IF($H$5=0,0,ROUND(G31*(100%-$H$5%),0))</f>
        <v>0</v>
      </c>
      <c r="I31" s="702"/>
      <c r="K31" s="387"/>
      <c r="L31" s="394"/>
    </row>
    <row r="32" spans="1:12" s="287" customFormat="1" ht="13.5" customHeight="1">
      <c r="A32" s="23"/>
      <c r="B32" s="800" t="s">
        <v>434</v>
      </c>
      <c r="C32" s="694">
        <v>2.5</v>
      </c>
      <c r="D32" s="694">
        <v>3.2</v>
      </c>
      <c r="E32" s="106" t="s">
        <v>329</v>
      </c>
      <c r="F32" s="124" t="s">
        <v>722</v>
      </c>
      <c r="G32" s="801">
        <v>323</v>
      </c>
      <c r="H32" s="516">
        <f t="shared" ref="H32" si="7">IF($H$5=0,0,ROUND(G32*(100%-$H$5%),0))</f>
        <v>0</v>
      </c>
      <c r="I32" s="702"/>
      <c r="K32" s="387"/>
      <c r="L32" s="394"/>
    </row>
    <row r="33" spans="1:11" s="287" customFormat="1" ht="13.5" customHeight="1">
      <c r="A33" s="23"/>
      <c r="B33" s="798" t="s">
        <v>435</v>
      </c>
      <c r="C33" s="699">
        <v>3.5</v>
      </c>
      <c r="D33" s="699">
        <v>4</v>
      </c>
      <c r="E33" s="126" t="s">
        <v>330</v>
      </c>
      <c r="F33" s="127" t="s">
        <v>722</v>
      </c>
      <c r="G33" s="799">
        <v>368</v>
      </c>
      <c r="H33" s="515">
        <f>IF($H$5=0,0,ROUND(G33*(100%-$H$5%),0))</f>
        <v>0</v>
      </c>
      <c r="I33" s="702"/>
      <c r="K33" s="387"/>
    </row>
    <row r="34" spans="1:11" s="280" customFormat="1" ht="15" customHeight="1">
      <c r="A34" s="23"/>
      <c r="B34" s="802" t="s">
        <v>250</v>
      </c>
      <c r="C34" s="803"/>
      <c r="D34" s="803"/>
      <c r="E34" s="803"/>
      <c r="F34" s="803"/>
      <c r="G34" s="804"/>
      <c r="H34" s="284"/>
      <c r="I34" s="285"/>
      <c r="K34" s="282"/>
    </row>
    <row r="35" spans="1:11" s="280" customFormat="1" ht="12.75" customHeight="1">
      <c r="A35" s="23"/>
      <c r="B35" s="805" t="s">
        <v>692</v>
      </c>
      <c r="C35" s="806"/>
      <c r="D35" s="806"/>
      <c r="E35" s="807"/>
      <c r="F35" s="808"/>
      <c r="G35" s="809">
        <v>11</v>
      </c>
      <c r="H35" s="396">
        <f>IF($H$7=0,0,ROUND(G35*(100%-$H$7%),0))</f>
        <v>0</v>
      </c>
      <c r="I35" s="286"/>
      <c r="K35" s="282"/>
    </row>
    <row r="36" spans="1:11" s="280" customFormat="1" ht="62.1" customHeight="1">
      <c r="A36" s="23"/>
      <c r="B36" s="1196" t="s">
        <v>753</v>
      </c>
      <c r="C36" s="1195"/>
      <c r="D36" s="1195"/>
      <c r="E36" s="427"/>
      <c r="F36" s="11"/>
      <c r="G36" s="11"/>
      <c r="H36" s="887"/>
      <c r="I36" s="291"/>
      <c r="K36" s="282"/>
    </row>
    <row r="37" spans="1:11" s="280" customFormat="1" ht="15.75" customHeight="1">
      <c r="A37" s="23"/>
      <c r="B37" s="796" t="s">
        <v>739</v>
      </c>
      <c r="C37" s="797"/>
      <c r="D37" s="797"/>
      <c r="E37" s="797"/>
      <c r="F37" s="797"/>
      <c r="G37" s="810"/>
      <c r="H37" s="279"/>
      <c r="I37" s="397"/>
      <c r="K37" s="387"/>
    </row>
    <row r="38" spans="1:11" s="287" customFormat="1" ht="13.5" customHeight="1">
      <c r="A38" s="23"/>
      <c r="B38" s="798" t="s">
        <v>676</v>
      </c>
      <c r="C38" s="699">
        <v>2</v>
      </c>
      <c r="D38" s="699">
        <v>2.7</v>
      </c>
      <c r="E38" s="126" t="s">
        <v>291</v>
      </c>
      <c r="F38" s="127" t="s">
        <v>722</v>
      </c>
      <c r="G38" s="799">
        <v>412</v>
      </c>
      <c r="H38" s="515">
        <f t="shared" ref="H38:H42" si="8">IF($H$5=0,0,ROUND(G38*(100%-$H$5%),0))</f>
        <v>0</v>
      </c>
      <c r="I38" s="702"/>
      <c r="K38" s="387"/>
    </row>
    <row r="39" spans="1:11" s="287" customFormat="1" ht="13.5" customHeight="1">
      <c r="A39" s="23"/>
      <c r="B39" s="800" t="s">
        <v>677</v>
      </c>
      <c r="C39" s="694">
        <v>2.5</v>
      </c>
      <c r="D39" s="694">
        <v>3.2</v>
      </c>
      <c r="E39" s="106" t="s">
        <v>293</v>
      </c>
      <c r="F39" s="124" t="s">
        <v>722</v>
      </c>
      <c r="G39" s="801">
        <v>452</v>
      </c>
      <c r="H39" s="516">
        <f t="shared" si="8"/>
        <v>0</v>
      </c>
      <c r="I39" s="702"/>
      <c r="K39" s="387"/>
    </row>
    <row r="40" spans="1:11" s="287" customFormat="1" ht="13.5" customHeight="1">
      <c r="A40" s="23"/>
      <c r="B40" s="798" t="s">
        <v>678</v>
      </c>
      <c r="C40" s="699">
        <v>3.5</v>
      </c>
      <c r="D40" s="699">
        <v>4</v>
      </c>
      <c r="E40" s="126" t="s">
        <v>295</v>
      </c>
      <c r="F40" s="127" t="s">
        <v>722</v>
      </c>
      <c r="G40" s="799">
        <v>512</v>
      </c>
      <c r="H40" s="515">
        <f t="shared" si="8"/>
        <v>0</v>
      </c>
      <c r="I40" s="702"/>
      <c r="K40" s="387"/>
    </row>
    <row r="41" spans="1:11" s="287" customFormat="1" ht="13.5" customHeight="1">
      <c r="A41" s="23"/>
      <c r="B41" s="800" t="s">
        <v>679</v>
      </c>
      <c r="C41" s="694">
        <v>5</v>
      </c>
      <c r="D41" s="694">
        <v>5.8</v>
      </c>
      <c r="E41" s="106" t="s">
        <v>297</v>
      </c>
      <c r="F41" s="124" t="s">
        <v>722</v>
      </c>
      <c r="G41" s="801">
        <v>717</v>
      </c>
      <c r="H41" s="516">
        <f t="shared" si="8"/>
        <v>0</v>
      </c>
      <c r="I41" s="702"/>
      <c r="K41" s="387"/>
    </row>
    <row r="42" spans="1:11" s="385" customFormat="1" ht="13.5" customHeight="1">
      <c r="A42" s="23"/>
      <c r="B42" s="811" t="s">
        <v>689</v>
      </c>
      <c r="C42" s="517">
        <v>7.1</v>
      </c>
      <c r="D42" s="517">
        <v>8</v>
      </c>
      <c r="E42" s="35" t="s">
        <v>79</v>
      </c>
      <c r="F42" s="36" t="s">
        <v>722</v>
      </c>
      <c r="G42" s="812">
        <v>1008</v>
      </c>
      <c r="H42" s="518">
        <f t="shared" si="8"/>
        <v>0</v>
      </c>
      <c r="I42" s="702"/>
      <c r="K42" s="387"/>
    </row>
    <row r="43" spans="1:11" s="280" customFormat="1" ht="66" customHeight="1">
      <c r="A43" s="23"/>
      <c r="B43" s="1181" t="s">
        <v>751</v>
      </c>
      <c r="C43" s="1182"/>
      <c r="D43" s="1183"/>
      <c r="E43" s="11"/>
      <c r="F43" s="11"/>
      <c r="G43" s="11"/>
      <c r="H43" s="885"/>
      <c r="I43" s="291"/>
      <c r="K43" s="282"/>
    </row>
    <row r="44" spans="1:11" s="287" customFormat="1" ht="15.75" customHeight="1">
      <c r="A44" s="23"/>
      <c r="B44" s="796" t="s">
        <v>739</v>
      </c>
      <c r="C44" s="797"/>
      <c r="D44" s="797"/>
      <c r="E44" s="797"/>
      <c r="F44" s="797"/>
      <c r="G44" s="810"/>
      <c r="H44" s="279"/>
      <c r="I44" s="398"/>
      <c r="K44" s="387"/>
    </row>
    <row r="45" spans="1:11" s="287" customFormat="1" ht="13.5" customHeight="1">
      <c r="A45" s="23"/>
      <c r="B45" s="798" t="s">
        <v>734</v>
      </c>
      <c r="C45" s="699">
        <v>2</v>
      </c>
      <c r="D45" s="699">
        <v>2.7</v>
      </c>
      <c r="E45" s="126" t="s">
        <v>291</v>
      </c>
      <c r="F45" s="127" t="s">
        <v>722</v>
      </c>
      <c r="G45" s="799">
        <v>510</v>
      </c>
      <c r="H45" s="515">
        <f t="shared" ref="H45:H48" si="9">IF($H$5=0,0,ROUND(G45*(100%-$H$5%),0))</f>
        <v>0</v>
      </c>
      <c r="I45" s="702"/>
      <c r="K45" s="387"/>
    </row>
    <row r="46" spans="1:11" s="287" customFormat="1" ht="13.5" customHeight="1">
      <c r="A46" s="23"/>
      <c r="B46" s="800" t="s">
        <v>735</v>
      </c>
      <c r="C46" s="694">
        <v>2.5</v>
      </c>
      <c r="D46" s="694">
        <v>3.2</v>
      </c>
      <c r="E46" s="106" t="s">
        <v>293</v>
      </c>
      <c r="F46" s="124" t="s">
        <v>722</v>
      </c>
      <c r="G46" s="801">
        <v>550</v>
      </c>
      <c r="H46" s="516">
        <f t="shared" si="9"/>
        <v>0</v>
      </c>
      <c r="I46" s="702"/>
      <c r="K46" s="387"/>
    </row>
    <row r="47" spans="1:11" s="287" customFormat="1" ht="13.5" customHeight="1">
      <c r="A47" s="23"/>
      <c r="B47" s="798" t="s">
        <v>736</v>
      </c>
      <c r="C47" s="699">
        <v>3.5</v>
      </c>
      <c r="D47" s="699">
        <v>4</v>
      </c>
      <c r="E47" s="126" t="s">
        <v>295</v>
      </c>
      <c r="F47" s="127" t="s">
        <v>722</v>
      </c>
      <c r="G47" s="799">
        <v>610</v>
      </c>
      <c r="H47" s="515">
        <f t="shared" si="9"/>
        <v>0</v>
      </c>
      <c r="I47" s="702"/>
      <c r="K47" s="387"/>
    </row>
    <row r="48" spans="1:11" s="287" customFormat="1" ht="13.5" customHeight="1">
      <c r="A48" s="23"/>
      <c r="B48" s="800" t="s">
        <v>737</v>
      </c>
      <c r="C48" s="694">
        <v>5</v>
      </c>
      <c r="D48" s="694">
        <v>5.8</v>
      </c>
      <c r="E48" s="106" t="s">
        <v>297</v>
      </c>
      <c r="F48" s="124" t="s">
        <v>722</v>
      </c>
      <c r="G48" s="801">
        <v>808</v>
      </c>
      <c r="H48" s="516">
        <f t="shared" si="9"/>
        <v>0</v>
      </c>
      <c r="I48" s="702"/>
      <c r="K48" s="387"/>
    </row>
    <row r="49" spans="1:11" s="280" customFormat="1" ht="66" customHeight="1">
      <c r="A49" s="23"/>
      <c r="B49" s="1181" t="s">
        <v>752</v>
      </c>
      <c r="C49" s="1182"/>
      <c r="D49" s="1183"/>
      <c r="E49" s="11"/>
      <c r="F49" s="11"/>
      <c r="G49" s="11"/>
      <c r="H49" s="885"/>
      <c r="I49" s="291"/>
      <c r="K49" s="282"/>
    </row>
    <row r="50" spans="1:11" s="287" customFormat="1" ht="15.75" customHeight="1">
      <c r="A50" s="23"/>
      <c r="B50" s="796" t="s">
        <v>738</v>
      </c>
      <c r="C50" s="797"/>
      <c r="D50" s="797"/>
      <c r="E50" s="797"/>
      <c r="F50" s="797"/>
      <c r="G50" s="810"/>
      <c r="H50" s="279"/>
      <c r="I50" s="398"/>
      <c r="K50" s="387"/>
    </row>
    <row r="51" spans="1:11" s="287" customFormat="1" ht="12.75" customHeight="1">
      <c r="A51" s="23"/>
      <c r="B51" s="798" t="s">
        <v>307</v>
      </c>
      <c r="C51" s="699">
        <v>2</v>
      </c>
      <c r="D51" s="699">
        <v>2.5</v>
      </c>
      <c r="E51" s="126" t="s">
        <v>315</v>
      </c>
      <c r="F51" s="127" t="s">
        <v>722</v>
      </c>
      <c r="G51" s="799">
        <v>643</v>
      </c>
      <c r="H51" s="515">
        <f t="shared" ref="H51:H55" si="10">IF($H$5=0,0,ROUND(G51*(100%-$H$5%),0))</f>
        <v>0</v>
      </c>
      <c r="I51" s="702"/>
      <c r="K51" s="387"/>
    </row>
    <row r="52" spans="1:11" s="287" customFormat="1" ht="12.75" customHeight="1">
      <c r="A52" s="23"/>
      <c r="B52" s="800" t="s">
        <v>309</v>
      </c>
      <c r="C52" s="694">
        <v>2.5499999999999998</v>
      </c>
      <c r="D52" s="694">
        <v>3.13</v>
      </c>
      <c r="E52" s="106" t="s">
        <v>316</v>
      </c>
      <c r="F52" s="124" t="s">
        <v>722</v>
      </c>
      <c r="G52" s="801">
        <v>700</v>
      </c>
      <c r="H52" s="516">
        <f t="shared" si="10"/>
        <v>0</v>
      </c>
      <c r="I52" s="702"/>
      <c r="K52" s="387"/>
    </row>
    <row r="53" spans="1:11" s="287" customFormat="1" ht="12.75" customHeight="1">
      <c r="A53" s="23"/>
      <c r="B53" s="798" t="s">
        <v>311</v>
      </c>
      <c r="C53" s="699">
        <v>3.5</v>
      </c>
      <c r="D53" s="699">
        <v>4.3</v>
      </c>
      <c r="E53" s="126" t="s">
        <v>317</v>
      </c>
      <c r="F53" s="127" t="s">
        <v>722</v>
      </c>
      <c r="G53" s="799">
        <v>787</v>
      </c>
      <c r="H53" s="515">
        <f t="shared" si="10"/>
        <v>0</v>
      </c>
      <c r="I53" s="702"/>
      <c r="K53" s="387"/>
    </row>
    <row r="54" spans="1:11" s="287" customFormat="1" ht="12.75" customHeight="1">
      <c r="A54" s="23"/>
      <c r="B54" s="800" t="s">
        <v>312</v>
      </c>
      <c r="C54" s="694">
        <v>5</v>
      </c>
      <c r="D54" s="694">
        <v>6</v>
      </c>
      <c r="E54" s="106" t="s">
        <v>318</v>
      </c>
      <c r="F54" s="124" t="s">
        <v>722</v>
      </c>
      <c r="G54" s="801">
        <v>840</v>
      </c>
      <c r="H54" s="516">
        <f t="shared" si="10"/>
        <v>0</v>
      </c>
      <c r="I54" s="702"/>
      <c r="K54" s="387"/>
    </row>
    <row r="55" spans="1:11" s="287" customFormat="1" ht="12.75" customHeight="1">
      <c r="A55" s="23"/>
      <c r="B55" s="811" t="s">
        <v>313</v>
      </c>
      <c r="C55" s="517">
        <v>6</v>
      </c>
      <c r="D55" s="517">
        <v>6.8</v>
      </c>
      <c r="E55" s="35" t="s">
        <v>319</v>
      </c>
      <c r="F55" s="36" t="s">
        <v>722</v>
      </c>
      <c r="G55" s="812">
        <v>972</v>
      </c>
      <c r="H55" s="518">
        <f t="shared" si="10"/>
        <v>0</v>
      </c>
      <c r="I55" s="702"/>
      <c r="K55" s="387"/>
    </row>
    <row r="56" spans="1:11" s="280" customFormat="1" ht="66" customHeight="1">
      <c r="A56" s="23"/>
      <c r="B56" s="1181" t="s">
        <v>755</v>
      </c>
      <c r="C56" s="1182"/>
      <c r="D56" s="1183"/>
      <c r="E56" s="11"/>
      <c r="F56" s="11"/>
      <c r="G56" s="11"/>
      <c r="H56" s="885"/>
      <c r="I56" s="291"/>
      <c r="K56" s="282"/>
    </row>
    <row r="57" spans="1:11" s="287" customFormat="1" ht="15.75" customHeight="1">
      <c r="A57" s="23"/>
      <c r="B57" s="796" t="s">
        <v>738</v>
      </c>
      <c r="C57" s="797"/>
      <c r="D57" s="797"/>
      <c r="E57" s="797"/>
      <c r="F57" s="797"/>
      <c r="G57" s="810"/>
      <c r="H57" s="279"/>
      <c r="I57" s="398"/>
      <c r="K57" s="387"/>
    </row>
    <row r="58" spans="1:11" s="287" customFormat="1" ht="12.75" customHeight="1">
      <c r="A58" s="23"/>
      <c r="B58" s="798" t="s">
        <v>740</v>
      </c>
      <c r="C58" s="125">
        <v>2</v>
      </c>
      <c r="D58" s="125">
        <v>2.5</v>
      </c>
      <c r="E58" s="126" t="s">
        <v>315</v>
      </c>
      <c r="F58" s="127" t="s">
        <v>722</v>
      </c>
      <c r="G58" s="799">
        <v>748</v>
      </c>
      <c r="H58" s="515">
        <f t="shared" ref="H58:H62" si="11">IF($H$5=0,0,ROUND(G58*(100%-$H$5%),0))</f>
        <v>0</v>
      </c>
      <c r="I58" s="702"/>
      <c r="K58" s="387"/>
    </row>
    <row r="59" spans="1:11" s="287" customFormat="1" ht="12.75" customHeight="1">
      <c r="A59" s="23"/>
      <c r="B59" s="800" t="s">
        <v>741</v>
      </c>
      <c r="C59" s="108">
        <v>2.5499999999999998</v>
      </c>
      <c r="D59" s="108">
        <v>3.13</v>
      </c>
      <c r="E59" s="106" t="s">
        <v>316</v>
      </c>
      <c r="F59" s="124" t="s">
        <v>722</v>
      </c>
      <c r="G59" s="801">
        <v>807</v>
      </c>
      <c r="H59" s="516">
        <f t="shared" si="11"/>
        <v>0</v>
      </c>
      <c r="I59" s="702"/>
      <c r="K59" s="387"/>
    </row>
    <row r="60" spans="1:11" s="287" customFormat="1" ht="12.75" customHeight="1">
      <c r="A60" s="23"/>
      <c r="B60" s="798" t="s">
        <v>742</v>
      </c>
      <c r="C60" s="125">
        <v>3.5</v>
      </c>
      <c r="D60" s="125">
        <v>4.3</v>
      </c>
      <c r="E60" s="126" t="s">
        <v>317</v>
      </c>
      <c r="F60" s="127" t="s">
        <v>722</v>
      </c>
      <c r="G60" s="799">
        <v>893</v>
      </c>
      <c r="H60" s="515">
        <f t="shared" si="11"/>
        <v>0</v>
      </c>
      <c r="I60" s="702"/>
      <c r="K60" s="387"/>
    </row>
    <row r="61" spans="1:11" s="287" customFormat="1" ht="12.75" customHeight="1">
      <c r="A61" s="23"/>
      <c r="B61" s="800" t="s">
        <v>743</v>
      </c>
      <c r="C61" s="108">
        <v>5</v>
      </c>
      <c r="D61" s="108">
        <v>6</v>
      </c>
      <c r="E61" s="106" t="s">
        <v>318</v>
      </c>
      <c r="F61" s="124" t="s">
        <v>722</v>
      </c>
      <c r="G61" s="801">
        <v>945</v>
      </c>
      <c r="H61" s="516">
        <f t="shared" si="11"/>
        <v>0</v>
      </c>
      <c r="I61" s="702"/>
      <c r="K61" s="387"/>
    </row>
    <row r="62" spans="1:11" s="287" customFormat="1" ht="12.75" customHeight="1">
      <c r="A62" s="23"/>
      <c r="B62" s="798" t="s">
        <v>744</v>
      </c>
      <c r="C62" s="125">
        <v>6</v>
      </c>
      <c r="D62" s="125">
        <v>6.8</v>
      </c>
      <c r="E62" s="126" t="s">
        <v>319</v>
      </c>
      <c r="F62" s="127" t="s">
        <v>722</v>
      </c>
      <c r="G62" s="799">
        <v>1075</v>
      </c>
      <c r="H62" s="515">
        <f t="shared" si="11"/>
        <v>0</v>
      </c>
      <c r="I62" s="702"/>
      <c r="K62" s="387"/>
    </row>
    <row r="63" spans="1:11" s="280" customFormat="1" ht="15" customHeight="1">
      <c r="A63" s="23"/>
      <c r="B63" s="802" t="s">
        <v>745</v>
      </c>
      <c r="C63" s="803"/>
      <c r="D63" s="803"/>
      <c r="E63" s="803"/>
      <c r="F63" s="803"/>
      <c r="G63" s="804"/>
      <c r="H63" s="284"/>
      <c r="I63" s="285"/>
      <c r="K63" s="282"/>
    </row>
    <row r="64" spans="1:11" s="280" customFormat="1" ht="12.75" customHeight="1">
      <c r="A64" s="23"/>
      <c r="B64" s="813" t="s">
        <v>1032</v>
      </c>
      <c r="C64" s="519"/>
      <c r="D64" s="519"/>
      <c r="E64" s="520"/>
      <c r="F64" s="521"/>
      <c r="G64" s="814">
        <v>96</v>
      </c>
      <c r="H64" s="504">
        <f t="shared" ref="H64:H67" si="12">IF($H$7=0,0,ROUND(G64*(100%-$H$7%),0))</f>
        <v>0</v>
      </c>
      <c r="I64" s="286"/>
      <c r="K64" s="282"/>
    </row>
    <row r="65" spans="1:11" s="280" customFormat="1" ht="12.75" customHeight="1">
      <c r="A65" s="23"/>
      <c r="B65" s="815" t="s">
        <v>1043</v>
      </c>
      <c r="C65" s="505"/>
      <c r="D65" s="505"/>
      <c r="E65" s="522"/>
      <c r="F65" s="523"/>
      <c r="G65" s="814">
        <v>96</v>
      </c>
      <c r="H65" s="504">
        <f t="shared" si="12"/>
        <v>0</v>
      </c>
      <c r="I65" s="286"/>
      <c r="K65" s="282"/>
    </row>
    <row r="66" spans="1:11" s="280" customFormat="1" ht="12.75" customHeight="1">
      <c r="A66" s="23"/>
      <c r="B66" s="816" t="s">
        <v>1044</v>
      </c>
      <c r="C66" s="505"/>
      <c r="D66" s="505"/>
      <c r="E66" s="522"/>
      <c r="F66" s="524"/>
      <c r="G66" s="814">
        <v>75</v>
      </c>
      <c r="H66" s="504">
        <f t="shared" si="12"/>
        <v>0</v>
      </c>
      <c r="I66" s="286"/>
      <c r="K66" s="282"/>
    </row>
    <row r="67" spans="1:11" s="280" customFormat="1" ht="12.75" customHeight="1">
      <c r="A67" s="23"/>
      <c r="B67" s="817" t="s">
        <v>1045</v>
      </c>
      <c r="C67" s="507"/>
      <c r="D67" s="507"/>
      <c r="E67" s="525"/>
      <c r="F67" s="526"/>
      <c r="G67" s="818">
        <v>146</v>
      </c>
      <c r="H67" s="502">
        <f t="shared" si="12"/>
        <v>0</v>
      </c>
      <c r="I67" s="286"/>
      <c r="K67" s="282"/>
    </row>
    <row r="68" spans="1:11" s="385" customFormat="1" ht="18" customHeight="1">
      <c r="A68" s="23"/>
      <c r="B68" s="819" t="s">
        <v>238</v>
      </c>
      <c r="C68" s="820"/>
      <c r="D68" s="820"/>
      <c r="E68" s="820"/>
      <c r="F68" s="820"/>
      <c r="G68" s="820"/>
      <c r="H68" s="399"/>
      <c r="I68" s="400"/>
      <c r="K68" s="387"/>
    </row>
    <row r="69" spans="1:11" s="280" customFormat="1" ht="60" customHeight="1">
      <c r="A69" s="23"/>
      <c r="B69" s="1181" t="s">
        <v>746</v>
      </c>
      <c r="C69" s="1182"/>
      <c r="D69" s="1183"/>
      <c r="E69" s="11"/>
      <c r="F69" s="11"/>
      <c r="G69" s="11"/>
      <c r="H69" s="885"/>
      <c r="I69" s="291"/>
      <c r="K69" s="282"/>
    </row>
    <row r="70" spans="1:11" s="385" customFormat="1" ht="13.5" customHeight="1">
      <c r="A70" s="23"/>
      <c r="B70" s="821" t="s">
        <v>218</v>
      </c>
      <c r="C70" s="527">
        <v>2.5</v>
      </c>
      <c r="D70" s="527">
        <v>3.4</v>
      </c>
      <c r="E70" s="31" t="s">
        <v>237</v>
      </c>
      <c r="F70" s="32" t="s">
        <v>722</v>
      </c>
      <c r="G70" s="822">
        <v>807</v>
      </c>
      <c r="H70" s="529">
        <f t="shared" ref="H70:H73" si="13">IF($H$5=0,0,ROUND(G70*(100%-$H$5%),0))</f>
        <v>0</v>
      </c>
      <c r="I70" s="702"/>
      <c r="K70" s="387"/>
    </row>
    <row r="71" spans="1:11" s="385" customFormat="1" ht="13.5" customHeight="1">
      <c r="A71" s="23"/>
      <c r="B71" s="800" t="s">
        <v>219</v>
      </c>
      <c r="C71" s="694">
        <v>3.5</v>
      </c>
      <c r="D71" s="694">
        <v>4.5</v>
      </c>
      <c r="E71" s="106" t="s">
        <v>179</v>
      </c>
      <c r="F71" s="124" t="s">
        <v>722</v>
      </c>
      <c r="G71" s="801">
        <v>905</v>
      </c>
      <c r="H71" s="516">
        <f t="shared" si="13"/>
        <v>0</v>
      </c>
      <c r="I71" s="702"/>
      <c r="K71" s="387"/>
    </row>
    <row r="72" spans="1:11" s="385" customFormat="1" ht="13.5" customHeight="1">
      <c r="A72" s="23"/>
      <c r="B72" s="798" t="s">
        <v>221</v>
      </c>
      <c r="C72" s="699">
        <v>5</v>
      </c>
      <c r="D72" s="699">
        <v>5.8</v>
      </c>
      <c r="E72" s="126" t="s">
        <v>259</v>
      </c>
      <c r="F72" s="127" t="s">
        <v>722</v>
      </c>
      <c r="G72" s="799">
        <v>965</v>
      </c>
      <c r="H72" s="515">
        <f t="shared" si="13"/>
        <v>0</v>
      </c>
      <c r="I72" s="702"/>
      <c r="K72" s="387"/>
    </row>
    <row r="73" spans="1:11" s="385" customFormat="1" ht="13.5" customHeight="1">
      <c r="A73" s="23"/>
      <c r="B73" s="823" t="s">
        <v>222</v>
      </c>
      <c r="C73" s="528">
        <v>6</v>
      </c>
      <c r="D73" s="528">
        <v>6.8</v>
      </c>
      <c r="E73" s="33" t="s">
        <v>180</v>
      </c>
      <c r="F73" s="34" t="s">
        <v>722</v>
      </c>
      <c r="G73" s="824">
        <v>1078</v>
      </c>
      <c r="H73" s="530">
        <f t="shared" si="13"/>
        <v>0</v>
      </c>
      <c r="I73" s="702"/>
      <c r="K73" s="387"/>
    </row>
    <row r="74" spans="1:11" s="280" customFormat="1" ht="60" customHeight="1">
      <c r="A74" s="23"/>
      <c r="B74" s="1181" t="s">
        <v>747</v>
      </c>
      <c r="C74" s="1182"/>
      <c r="D74" s="1183"/>
      <c r="E74" s="11"/>
      <c r="F74" s="11"/>
      <c r="G74" s="11"/>
      <c r="H74" s="885"/>
      <c r="I74" s="291"/>
      <c r="K74" s="282"/>
    </row>
    <row r="75" spans="1:11" s="385" customFormat="1" ht="13.5" customHeight="1">
      <c r="A75" s="23"/>
      <c r="B75" s="821" t="s">
        <v>1068</v>
      </c>
      <c r="C75" s="527">
        <v>4</v>
      </c>
      <c r="D75" s="527">
        <v>4.5</v>
      </c>
      <c r="E75" s="31"/>
      <c r="F75" s="32" t="s">
        <v>722</v>
      </c>
      <c r="G75" s="822">
        <v>1025</v>
      </c>
      <c r="H75" s="529">
        <f t="shared" ref="H75:H78" si="14">IF($H$5=0,0,ROUND(G75*(100%-$H$5%),0))</f>
        <v>0</v>
      </c>
      <c r="I75" s="702"/>
      <c r="K75" s="387"/>
    </row>
    <row r="76" spans="1:11" s="385" customFormat="1" ht="13.5" customHeight="1">
      <c r="A76" s="23"/>
      <c r="B76" s="800" t="s">
        <v>1069</v>
      </c>
      <c r="C76" s="694">
        <v>5</v>
      </c>
      <c r="D76" s="694">
        <v>5.4</v>
      </c>
      <c r="E76" s="106"/>
      <c r="F76" s="124" t="s">
        <v>722</v>
      </c>
      <c r="G76" s="801">
        <v>1037</v>
      </c>
      <c r="H76" s="516">
        <f t="shared" si="14"/>
        <v>0</v>
      </c>
      <c r="I76" s="702"/>
      <c r="K76" s="387"/>
    </row>
    <row r="77" spans="1:11" s="385" customFormat="1" ht="13.5" customHeight="1">
      <c r="A77" s="23"/>
      <c r="B77" s="798" t="s">
        <v>1070</v>
      </c>
      <c r="C77" s="699">
        <v>4</v>
      </c>
      <c r="D77" s="699">
        <v>4.5</v>
      </c>
      <c r="E77" s="126"/>
      <c r="F77" s="127" t="s">
        <v>722</v>
      </c>
      <c r="G77" s="799">
        <v>1123</v>
      </c>
      <c r="H77" s="515">
        <f t="shared" si="14"/>
        <v>0</v>
      </c>
      <c r="I77" s="702"/>
      <c r="K77" s="387"/>
    </row>
    <row r="78" spans="1:11" s="385" customFormat="1" ht="13.5" customHeight="1">
      <c r="A78" s="23"/>
      <c r="B78" s="800" t="s">
        <v>1071</v>
      </c>
      <c r="C78" s="694">
        <v>5</v>
      </c>
      <c r="D78" s="694">
        <v>5.4</v>
      </c>
      <c r="E78" s="106"/>
      <c r="F78" s="124" t="s">
        <v>722</v>
      </c>
      <c r="G78" s="801">
        <v>1138</v>
      </c>
      <c r="H78" s="516">
        <f t="shared" si="14"/>
        <v>0</v>
      </c>
      <c r="I78" s="702"/>
      <c r="K78" s="387"/>
    </row>
    <row r="79" spans="1:11" s="280" customFormat="1" ht="15" customHeight="1">
      <c r="A79" s="23"/>
      <c r="B79" s="802" t="s">
        <v>748</v>
      </c>
      <c r="C79" s="803"/>
      <c r="D79" s="803"/>
      <c r="E79" s="803"/>
      <c r="F79" s="803"/>
      <c r="G79" s="804"/>
      <c r="H79" s="284"/>
      <c r="I79" s="288"/>
      <c r="K79" s="282"/>
    </row>
    <row r="80" spans="1:11" s="280" customFormat="1" ht="12.75" customHeight="1">
      <c r="A80" s="23"/>
      <c r="B80" s="816" t="s">
        <v>1044</v>
      </c>
      <c r="C80" s="505"/>
      <c r="D80" s="505"/>
      <c r="E80" s="522"/>
      <c r="F80" s="524"/>
      <c r="G80" s="814">
        <v>75</v>
      </c>
      <c r="H80" s="504">
        <f t="shared" ref="H80:H83" si="15">IF($H$7=0,0,ROUND(G80*(100%-$H$7%),0))</f>
        <v>0</v>
      </c>
      <c r="I80" s="286"/>
      <c r="K80" s="282"/>
    </row>
    <row r="81" spans="1:12" s="280" customFormat="1" ht="12.75" customHeight="1">
      <c r="A81" s="23"/>
      <c r="B81" s="816" t="s">
        <v>1045</v>
      </c>
      <c r="C81" s="505"/>
      <c r="D81" s="505"/>
      <c r="E81" s="522"/>
      <c r="F81" s="524"/>
      <c r="G81" s="814">
        <v>146</v>
      </c>
      <c r="H81" s="504">
        <f t="shared" si="15"/>
        <v>0</v>
      </c>
      <c r="I81" s="286"/>
      <c r="K81" s="282"/>
    </row>
    <row r="82" spans="1:12" s="280" customFormat="1" ht="12.75" customHeight="1">
      <c r="A82" s="23"/>
      <c r="B82" s="816" t="s">
        <v>1072</v>
      </c>
      <c r="C82" s="505"/>
      <c r="D82" s="505"/>
      <c r="E82" s="522"/>
      <c r="F82" s="524"/>
      <c r="G82" s="814">
        <v>103</v>
      </c>
      <c r="H82" s="504">
        <f t="shared" si="15"/>
        <v>0</v>
      </c>
      <c r="I82" s="286"/>
      <c r="K82" s="282"/>
    </row>
    <row r="83" spans="1:12" s="385" customFormat="1" ht="12.75" customHeight="1">
      <c r="A83" s="23"/>
      <c r="B83" s="825" t="s">
        <v>1073</v>
      </c>
      <c r="C83" s="531"/>
      <c r="D83" s="531"/>
      <c r="E83" s="532"/>
      <c r="F83" s="533"/>
      <c r="G83" s="826">
        <v>57</v>
      </c>
      <c r="H83" s="534">
        <f t="shared" si="15"/>
        <v>0</v>
      </c>
      <c r="I83" s="286"/>
      <c r="K83" s="387"/>
    </row>
    <row r="84" spans="1:12" s="385" customFormat="1" ht="18" customHeight="1">
      <c r="A84" s="23"/>
      <c r="B84" s="794" t="s">
        <v>31</v>
      </c>
      <c r="C84" s="827"/>
      <c r="D84" s="827"/>
      <c r="E84" s="827"/>
      <c r="F84" s="827"/>
      <c r="G84" s="827"/>
      <c r="H84" s="401"/>
      <c r="I84" s="402"/>
      <c r="K84" s="387"/>
    </row>
    <row r="85" spans="1:12" s="287" customFormat="1" ht="66" customHeight="1">
      <c r="A85" s="22"/>
      <c r="B85" s="1189" t="s">
        <v>749</v>
      </c>
      <c r="C85" s="1195"/>
      <c r="D85" s="1195"/>
      <c r="E85" s="1195"/>
      <c r="F85" s="21"/>
      <c r="G85" s="21"/>
      <c r="H85" s="888"/>
      <c r="I85" s="293"/>
      <c r="K85" s="282"/>
    </row>
    <row r="86" spans="1:12" s="385" customFormat="1" ht="12.75" customHeight="1">
      <c r="A86" s="22"/>
      <c r="B86" s="821" t="s">
        <v>200</v>
      </c>
      <c r="C86" s="527">
        <v>2.5</v>
      </c>
      <c r="D86" s="527">
        <v>3.4</v>
      </c>
      <c r="E86" s="31" t="s">
        <v>86</v>
      </c>
      <c r="F86" s="32" t="s">
        <v>722</v>
      </c>
      <c r="G86" s="822">
        <v>1043</v>
      </c>
      <c r="H86" s="529">
        <f t="shared" ref="H86:H88" si="16">IF($H$5=0,0,ROUND(G86*(100%-$H$5%),0))</f>
        <v>0</v>
      </c>
      <c r="I86" s="702"/>
      <c r="K86" s="387"/>
    </row>
    <row r="87" spans="1:12" s="385" customFormat="1" ht="12.75" customHeight="1">
      <c r="A87" s="22"/>
      <c r="B87" s="800" t="s">
        <v>201</v>
      </c>
      <c r="C87" s="694">
        <v>3.5</v>
      </c>
      <c r="D87" s="694">
        <v>4.5</v>
      </c>
      <c r="E87" s="106" t="s">
        <v>87</v>
      </c>
      <c r="F87" s="124" t="s">
        <v>722</v>
      </c>
      <c r="G87" s="801">
        <v>1172</v>
      </c>
      <c r="H87" s="516">
        <f t="shared" si="16"/>
        <v>0</v>
      </c>
      <c r="I87" s="702"/>
      <c r="J87" s="403"/>
      <c r="K87" s="387"/>
      <c r="L87" s="404"/>
    </row>
    <row r="88" spans="1:12" s="385" customFormat="1" ht="12.75" customHeight="1">
      <c r="A88" s="22"/>
      <c r="B88" s="811" t="s">
        <v>202</v>
      </c>
      <c r="C88" s="517">
        <v>5</v>
      </c>
      <c r="D88" s="517">
        <v>5.8</v>
      </c>
      <c r="E88" s="35" t="s">
        <v>84</v>
      </c>
      <c r="F88" s="36" t="s">
        <v>722</v>
      </c>
      <c r="G88" s="812">
        <v>1328</v>
      </c>
      <c r="H88" s="518">
        <f t="shared" si="16"/>
        <v>0</v>
      </c>
      <c r="I88" s="702"/>
      <c r="K88" s="387"/>
    </row>
    <row r="89" spans="1:12" s="385" customFormat="1" ht="18" customHeight="1">
      <c r="A89" s="22"/>
      <c r="B89" s="794" t="s">
        <v>223</v>
      </c>
      <c r="C89" s="827"/>
      <c r="D89" s="827"/>
      <c r="E89" s="827"/>
      <c r="F89" s="827"/>
      <c r="G89" s="827"/>
      <c r="H89" s="401"/>
      <c r="I89" s="402"/>
      <c r="K89" s="387"/>
    </row>
    <row r="90" spans="1:12" s="280" customFormat="1" ht="66" customHeight="1">
      <c r="A90" s="22"/>
      <c r="B90" s="1189" t="s">
        <v>756</v>
      </c>
      <c r="C90" s="1190"/>
      <c r="D90" s="1190"/>
      <c r="E90" s="1190"/>
      <c r="F90" s="21"/>
      <c r="G90" s="21"/>
      <c r="H90" s="888"/>
      <c r="I90" s="405"/>
      <c r="K90" s="387"/>
    </row>
    <row r="91" spans="1:12" s="385" customFormat="1" ht="12.75" customHeight="1">
      <c r="A91" s="22"/>
      <c r="B91" s="821" t="s">
        <v>715</v>
      </c>
      <c r="C91" s="527">
        <v>2.5</v>
      </c>
      <c r="D91" s="527">
        <v>3.4</v>
      </c>
      <c r="E91" s="31" t="s">
        <v>82</v>
      </c>
      <c r="F91" s="32" t="s">
        <v>722</v>
      </c>
      <c r="G91" s="822">
        <v>738</v>
      </c>
      <c r="H91" s="529">
        <f t="shared" ref="H91:H94" si="17">IF($H$5=0,0,ROUND(G91*(100%-$H$5%),0))</f>
        <v>0</v>
      </c>
      <c r="I91" s="702"/>
      <c r="K91" s="387"/>
      <c r="L91" s="280"/>
    </row>
    <row r="92" spans="1:12" s="385" customFormat="1" ht="12.75" customHeight="1">
      <c r="A92" s="22"/>
      <c r="B92" s="800" t="s">
        <v>720</v>
      </c>
      <c r="C92" s="694">
        <v>3.5</v>
      </c>
      <c r="D92" s="694">
        <v>4.5</v>
      </c>
      <c r="E92" s="106" t="s">
        <v>83</v>
      </c>
      <c r="F92" s="124" t="s">
        <v>722</v>
      </c>
      <c r="G92" s="801">
        <v>813</v>
      </c>
      <c r="H92" s="516">
        <f t="shared" si="17"/>
        <v>0</v>
      </c>
      <c r="I92" s="702"/>
      <c r="K92" s="387"/>
      <c r="L92" s="280"/>
    </row>
    <row r="93" spans="1:12" s="385" customFormat="1" ht="12.75" customHeight="1">
      <c r="A93" s="22"/>
      <c r="B93" s="798" t="s">
        <v>717</v>
      </c>
      <c r="C93" s="699">
        <v>5</v>
      </c>
      <c r="D93" s="699">
        <v>5.8</v>
      </c>
      <c r="E93" s="126" t="s">
        <v>84</v>
      </c>
      <c r="F93" s="127" t="s">
        <v>722</v>
      </c>
      <c r="G93" s="799">
        <v>938</v>
      </c>
      <c r="H93" s="515">
        <f t="shared" si="17"/>
        <v>0</v>
      </c>
      <c r="I93" s="702"/>
      <c r="K93" s="387"/>
      <c r="L93" s="280"/>
    </row>
    <row r="94" spans="1:12" s="385" customFormat="1" ht="12.75" customHeight="1">
      <c r="A94" s="22"/>
      <c r="B94" s="800" t="s">
        <v>718</v>
      </c>
      <c r="C94" s="694">
        <v>6</v>
      </c>
      <c r="D94" s="694">
        <v>6.8</v>
      </c>
      <c r="E94" s="106" t="s">
        <v>84</v>
      </c>
      <c r="F94" s="124" t="s">
        <v>722</v>
      </c>
      <c r="G94" s="801">
        <v>1102</v>
      </c>
      <c r="H94" s="516">
        <f t="shared" si="17"/>
        <v>0</v>
      </c>
      <c r="I94" s="702"/>
      <c r="K94" s="387"/>
      <c r="L94" s="280"/>
    </row>
    <row r="95" spans="1:12" s="280" customFormat="1" ht="15" customHeight="1">
      <c r="A95" s="22"/>
      <c r="B95" s="802" t="s">
        <v>750</v>
      </c>
      <c r="C95" s="803"/>
      <c r="D95" s="803"/>
      <c r="E95" s="803"/>
      <c r="F95" s="803"/>
      <c r="G95" s="804"/>
      <c r="H95" s="284"/>
      <c r="I95" s="288"/>
    </row>
    <row r="96" spans="1:12" s="280" customFormat="1" ht="12.75" customHeight="1">
      <c r="A96" s="22"/>
      <c r="B96" s="816" t="s">
        <v>1074</v>
      </c>
      <c r="C96" s="505"/>
      <c r="D96" s="505"/>
      <c r="E96" s="522"/>
      <c r="F96" s="524"/>
      <c r="G96" s="814">
        <v>163</v>
      </c>
      <c r="H96" s="504">
        <f t="shared" ref="H96:H101" si="18">IF($H$7=0,0,ROUND(G96*(100%-$H$7%),0))</f>
        <v>0</v>
      </c>
      <c r="I96" s="286"/>
    </row>
    <row r="97" spans="1:11" s="280" customFormat="1" ht="12.75" customHeight="1">
      <c r="A97" s="22"/>
      <c r="B97" s="816" t="s">
        <v>1056</v>
      </c>
      <c r="C97" s="505"/>
      <c r="D97" s="505"/>
      <c r="E97" s="522"/>
      <c r="F97" s="524"/>
      <c r="G97" s="814">
        <v>273</v>
      </c>
      <c r="H97" s="504">
        <f t="shared" si="18"/>
        <v>0</v>
      </c>
      <c r="I97" s="286"/>
    </row>
    <row r="98" spans="1:11" s="280" customFormat="1" ht="12.75" customHeight="1">
      <c r="A98" s="22"/>
      <c r="B98" s="816" t="s">
        <v>1044</v>
      </c>
      <c r="C98" s="505"/>
      <c r="D98" s="505"/>
      <c r="E98" s="522"/>
      <c r="F98" s="524"/>
      <c r="G98" s="814">
        <v>75</v>
      </c>
      <c r="H98" s="504">
        <f t="shared" si="18"/>
        <v>0</v>
      </c>
      <c r="I98" s="286"/>
    </row>
    <row r="99" spans="1:11" s="280" customFormat="1" ht="12.75" customHeight="1">
      <c r="A99" s="22"/>
      <c r="B99" s="816" t="s">
        <v>1045</v>
      </c>
      <c r="C99" s="505"/>
      <c r="D99" s="505"/>
      <c r="E99" s="522"/>
      <c r="F99" s="524"/>
      <c r="G99" s="814">
        <v>146</v>
      </c>
      <c r="H99" s="504">
        <f t="shared" si="18"/>
        <v>0</v>
      </c>
      <c r="I99" s="286"/>
    </row>
    <row r="100" spans="1:11" s="280" customFormat="1" ht="12.75" customHeight="1">
      <c r="A100" s="22"/>
      <c r="B100" s="816" t="s">
        <v>1075</v>
      </c>
      <c r="C100" s="505"/>
      <c r="D100" s="505"/>
      <c r="E100" s="522"/>
      <c r="F100" s="524"/>
      <c r="G100" s="814">
        <v>140</v>
      </c>
      <c r="H100" s="504">
        <f t="shared" si="18"/>
        <v>0</v>
      </c>
      <c r="I100" s="286"/>
    </row>
    <row r="101" spans="1:11" s="280" customFormat="1" ht="12.75" customHeight="1">
      <c r="A101" s="22"/>
      <c r="B101" s="816" t="s">
        <v>1076</v>
      </c>
      <c r="C101" s="505"/>
      <c r="D101" s="505"/>
      <c r="E101" s="522"/>
      <c r="F101" s="524"/>
      <c r="G101" s="814">
        <v>84</v>
      </c>
      <c r="H101" s="504">
        <f t="shared" si="18"/>
        <v>0</v>
      </c>
      <c r="I101" s="286"/>
    </row>
    <row r="102" spans="1:11" ht="13.5" customHeight="1">
      <c r="A102" s="30"/>
      <c r="B102" s="828"/>
      <c r="C102" s="829"/>
      <c r="D102" s="829"/>
      <c r="E102" s="829"/>
      <c r="F102" s="830"/>
      <c r="G102" s="831"/>
      <c r="H102" s="406"/>
      <c r="I102" s="297"/>
      <c r="K102" s="275"/>
    </row>
    <row r="103" spans="1:11" s="277" customFormat="1" ht="24" customHeight="1">
      <c r="A103" s="142"/>
      <c r="B103" s="832" t="s">
        <v>997</v>
      </c>
      <c r="C103" s="833"/>
      <c r="D103" s="834"/>
      <c r="E103" s="834"/>
      <c r="F103" s="835"/>
      <c r="G103" s="835"/>
      <c r="H103" s="407"/>
      <c r="I103" s="384"/>
    </row>
    <row r="104" spans="1:11" s="277" customFormat="1" ht="24" customHeight="1">
      <c r="A104" s="142"/>
      <c r="B104" s="836" t="s">
        <v>814</v>
      </c>
      <c r="C104" s="837"/>
      <c r="D104" s="837"/>
      <c r="E104" s="837"/>
      <c r="F104" s="837"/>
      <c r="G104" s="837"/>
      <c r="H104" s="408"/>
      <c r="I104" s="384"/>
    </row>
    <row r="105" spans="1:11" s="409" customFormat="1" ht="12.6" customHeight="1">
      <c r="A105" s="142"/>
      <c r="B105" s="168"/>
      <c r="C105" s="62"/>
      <c r="D105" s="62"/>
      <c r="E105" s="62"/>
      <c r="F105" s="62"/>
      <c r="G105" s="62"/>
      <c r="H105" s="889"/>
      <c r="I105" s="285"/>
    </row>
    <row r="106" spans="1:11" s="409" customFormat="1" ht="12.75" customHeight="1">
      <c r="A106" s="142"/>
      <c r="B106" s="169" t="s">
        <v>816</v>
      </c>
      <c r="C106" s="62"/>
      <c r="D106" s="62"/>
      <c r="E106" s="62"/>
      <c r="F106" s="62"/>
      <c r="G106" s="62"/>
      <c r="H106" s="889"/>
      <c r="I106" s="285"/>
    </row>
    <row r="107" spans="1:11" s="409" customFormat="1" ht="12.75" customHeight="1">
      <c r="A107" s="142"/>
      <c r="B107" s="170"/>
      <c r="C107" s="62"/>
      <c r="D107" s="62"/>
      <c r="E107" s="62"/>
      <c r="F107" s="62"/>
      <c r="G107" s="62"/>
      <c r="H107" s="889"/>
      <c r="I107" s="285"/>
    </row>
    <row r="108" spans="1:11" s="409" customFormat="1" ht="12.75" customHeight="1">
      <c r="A108" s="142"/>
      <c r="B108" s="839" t="s">
        <v>60</v>
      </c>
      <c r="C108" s="535">
        <v>7.1</v>
      </c>
      <c r="D108" s="535">
        <v>8</v>
      </c>
      <c r="E108" s="121">
        <v>51</v>
      </c>
      <c r="F108" s="122" t="s">
        <v>815</v>
      </c>
      <c r="G108" s="840">
        <v>2218</v>
      </c>
      <c r="H108" s="548">
        <f t="shared" ref="H108:H122" si="19">IF($H$5=0,0,ROUND(G108*(100%-$H$5%),0))</f>
        <v>0</v>
      </c>
      <c r="I108" s="702"/>
      <c r="K108" s="410"/>
    </row>
    <row r="109" spans="1:11" s="409" customFormat="1" ht="12.75" customHeight="1">
      <c r="A109" s="142"/>
      <c r="B109" s="841" t="s">
        <v>1077</v>
      </c>
      <c r="C109" s="536">
        <v>10</v>
      </c>
      <c r="D109" s="537">
        <v>11.2</v>
      </c>
      <c r="E109" s="105">
        <v>49</v>
      </c>
      <c r="F109" s="1166" t="s">
        <v>815</v>
      </c>
      <c r="G109" s="842">
        <v>2787</v>
      </c>
      <c r="H109" s="549">
        <f t="shared" si="19"/>
        <v>0</v>
      </c>
      <c r="I109" s="702"/>
    </row>
    <row r="110" spans="1:11" s="409" customFormat="1" ht="12.75" customHeight="1">
      <c r="A110" s="142"/>
      <c r="B110" s="843" t="s">
        <v>1078</v>
      </c>
      <c r="C110" s="538"/>
      <c r="D110" s="539"/>
      <c r="E110" s="106">
        <v>49</v>
      </c>
      <c r="F110" s="1167"/>
      <c r="G110" s="801">
        <v>2947</v>
      </c>
      <c r="H110" s="516">
        <f t="shared" si="19"/>
        <v>0</v>
      </c>
      <c r="I110" s="702"/>
    </row>
    <row r="111" spans="1:11" s="409" customFormat="1" ht="12.75" customHeight="1">
      <c r="A111" s="142"/>
      <c r="B111" s="843" t="s">
        <v>1079</v>
      </c>
      <c r="C111" s="538"/>
      <c r="D111" s="539"/>
      <c r="E111" s="106">
        <v>48</v>
      </c>
      <c r="F111" s="1167"/>
      <c r="G111" s="801">
        <v>3457</v>
      </c>
      <c r="H111" s="516">
        <f t="shared" si="19"/>
        <v>0</v>
      </c>
      <c r="I111" s="702"/>
    </row>
    <row r="112" spans="1:11" s="409" customFormat="1" ht="12.75" customHeight="1">
      <c r="A112" s="142"/>
      <c r="B112" s="844" t="s">
        <v>1080</v>
      </c>
      <c r="C112" s="540"/>
      <c r="D112" s="541"/>
      <c r="E112" s="33">
        <v>48</v>
      </c>
      <c r="F112" s="1168"/>
      <c r="G112" s="824">
        <v>3888</v>
      </c>
      <c r="H112" s="530">
        <f t="shared" si="19"/>
        <v>0</v>
      </c>
      <c r="I112" s="702"/>
    </row>
    <row r="113" spans="1:9" s="409" customFormat="1" ht="12.75" customHeight="1">
      <c r="A113" s="142"/>
      <c r="B113" s="845" t="s">
        <v>759</v>
      </c>
      <c r="C113" s="542">
        <v>12.5</v>
      </c>
      <c r="D113" s="543">
        <v>14</v>
      </c>
      <c r="E113" s="107">
        <v>50</v>
      </c>
      <c r="F113" s="1169" t="s">
        <v>815</v>
      </c>
      <c r="G113" s="846">
        <v>3167</v>
      </c>
      <c r="H113" s="550">
        <f t="shared" si="19"/>
        <v>0</v>
      </c>
      <c r="I113" s="281"/>
    </row>
    <row r="114" spans="1:9" s="409" customFormat="1" ht="12.75" customHeight="1">
      <c r="A114" s="142"/>
      <c r="B114" s="847" t="s">
        <v>760</v>
      </c>
      <c r="C114" s="542"/>
      <c r="D114" s="543"/>
      <c r="E114" s="103">
        <v>50</v>
      </c>
      <c r="F114" s="1170"/>
      <c r="G114" s="848">
        <v>3272</v>
      </c>
      <c r="H114" s="551">
        <f t="shared" si="19"/>
        <v>0</v>
      </c>
      <c r="I114" s="281"/>
    </row>
    <row r="115" spans="1:9" s="409" customFormat="1" ht="12.75" customHeight="1">
      <c r="A115" s="142"/>
      <c r="B115" s="847" t="s">
        <v>35</v>
      </c>
      <c r="C115" s="542"/>
      <c r="D115" s="543"/>
      <c r="E115" s="103">
        <v>48</v>
      </c>
      <c r="F115" s="1170"/>
      <c r="G115" s="848">
        <v>4057</v>
      </c>
      <c r="H115" s="551">
        <f t="shared" si="19"/>
        <v>0</v>
      </c>
      <c r="I115" s="281"/>
    </row>
    <row r="116" spans="1:9" s="409" customFormat="1" ht="12.75" customHeight="1">
      <c r="A116" s="142"/>
      <c r="B116" s="849" t="s">
        <v>36</v>
      </c>
      <c r="C116" s="542"/>
      <c r="D116" s="543"/>
      <c r="E116" s="104">
        <v>48</v>
      </c>
      <c r="F116" s="1170"/>
      <c r="G116" s="850">
        <v>4372</v>
      </c>
      <c r="H116" s="552">
        <f t="shared" si="19"/>
        <v>0</v>
      </c>
      <c r="I116" s="281"/>
    </row>
    <row r="117" spans="1:9" s="409" customFormat="1" ht="12.75" customHeight="1">
      <c r="A117" s="142"/>
      <c r="B117" s="841" t="s">
        <v>1081</v>
      </c>
      <c r="C117" s="536">
        <v>14</v>
      </c>
      <c r="D117" s="537">
        <v>16</v>
      </c>
      <c r="E117" s="105">
        <v>51</v>
      </c>
      <c r="F117" s="1171" t="s">
        <v>815</v>
      </c>
      <c r="G117" s="842">
        <v>3655</v>
      </c>
      <c r="H117" s="549">
        <f t="shared" si="19"/>
        <v>0</v>
      </c>
      <c r="I117" s="702"/>
    </row>
    <row r="118" spans="1:9" s="409" customFormat="1" ht="12.75" customHeight="1">
      <c r="A118" s="142"/>
      <c r="B118" s="843" t="s">
        <v>1082</v>
      </c>
      <c r="C118" s="538"/>
      <c r="D118" s="539"/>
      <c r="E118" s="106">
        <v>51</v>
      </c>
      <c r="F118" s="1172"/>
      <c r="G118" s="801">
        <v>3765</v>
      </c>
      <c r="H118" s="516">
        <f t="shared" si="19"/>
        <v>0</v>
      </c>
      <c r="I118" s="702"/>
    </row>
    <row r="119" spans="1:9" s="409" customFormat="1" ht="12.75" customHeight="1">
      <c r="A119" s="142"/>
      <c r="B119" s="843" t="s">
        <v>1083</v>
      </c>
      <c r="C119" s="538"/>
      <c r="D119" s="539"/>
      <c r="E119" s="106">
        <v>49</v>
      </c>
      <c r="F119" s="1172"/>
      <c r="G119" s="801">
        <v>4398</v>
      </c>
      <c r="H119" s="516">
        <f t="shared" si="19"/>
        <v>0</v>
      </c>
      <c r="I119" s="702"/>
    </row>
    <row r="120" spans="1:9" s="409" customFormat="1" ht="12.75" customHeight="1">
      <c r="A120" s="142"/>
      <c r="B120" s="844" t="s">
        <v>1084</v>
      </c>
      <c r="C120" s="540"/>
      <c r="D120" s="541"/>
      <c r="E120" s="33">
        <v>49</v>
      </c>
      <c r="F120" s="1173"/>
      <c r="G120" s="824">
        <v>5122</v>
      </c>
      <c r="H120" s="530">
        <f t="shared" si="19"/>
        <v>0</v>
      </c>
      <c r="I120" s="702"/>
    </row>
    <row r="121" spans="1:9" s="409" customFormat="1" ht="12.75" customHeight="1">
      <c r="A121" s="142"/>
      <c r="B121" s="851" t="s">
        <v>262</v>
      </c>
      <c r="C121" s="544">
        <v>20</v>
      </c>
      <c r="D121" s="545">
        <v>22.4</v>
      </c>
      <c r="E121" s="102">
        <v>57</v>
      </c>
      <c r="F121" s="1169" t="s">
        <v>815</v>
      </c>
      <c r="G121" s="852">
        <v>5295</v>
      </c>
      <c r="H121" s="553">
        <f t="shared" si="19"/>
        <v>0</v>
      </c>
      <c r="I121" s="281"/>
    </row>
    <row r="122" spans="1:9" s="409" customFormat="1" ht="12.75" customHeight="1">
      <c r="A122" s="142"/>
      <c r="B122" s="853" t="s">
        <v>265</v>
      </c>
      <c r="C122" s="546">
        <v>25</v>
      </c>
      <c r="D122" s="547">
        <v>28</v>
      </c>
      <c r="E122" s="123">
        <v>59</v>
      </c>
      <c r="F122" s="1174"/>
      <c r="G122" s="854">
        <v>5908</v>
      </c>
      <c r="H122" s="554">
        <f t="shared" si="19"/>
        <v>0</v>
      </c>
      <c r="I122" s="281"/>
    </row>
    <row r="123" spans="1:9" s="409" customFormat="1" ht="12.6" customHeight="1">
      <c r="A123" s="142"/>
      <c r="B123" s="168"/>
      <c r="C123" s="62"/>
      <c r="D123" s="62"/>
      <c r="E123" s="62"/>
      <c r="F123" s="62"/>
      <c r="G123" s="62"/>
      <c r="H123" s="889"/>
      <c r="I123" s="285"/>
    </row>
    <row r="124" spans="1:9" s="409" customFormat="1" ht="12.75" customHeight="1">
      <c r="A124" s="142"/>
      <c r="B124" s="169" t="s">
        <v>817</v>
      </c>
      <c r="C124" s="62"/>
      <c r="D124" s="62"/>
      <c r="E124" s="62"/>
      <c r="F124" s="62"/>
      <c r="G124" s="62"/>
      <c r="H124" s="889"/>
      <c r="I124" s="285"/>
    </row>
    <row r="125" spans="1:9" s="409" customFormat="1" ht="12.75" customHeight="1">
      <c r="A125" s="142"/>
      <c r="B125" s="170"/>
      <c r="C125" s="62"/>
      <c r="D125" s="62"/>
      <c r="E125" s="62"/>
      <c r="F125" s="62"/>
      <c r="G125" s="62"/>
      <c r="H125" s="889"/>
      <c r="I125" s="285"/>
    </row>
    <row r="126" spans="1:9" s="409" customFormat="1" ht="15" customHeight="1">
      <c r="A126" s="142"/>
      <c r="B126" s="855" t="s">
        <v>819</v>
      </c>
      <c r="C126" s="856"/>
      <c r="D126" s="857"/>
      <c r="E126" s="857"/>
      <c r="F126" s="857"/>
      <c r="G126" s="858"/>
      <c r="H126" s="411"/>
      <c r="I126" s="412"/>
    </row>
    <row r="127" spans="1:9" s="409" customFormat="1" ht="12.75" customHeight="1">
      <c r="A127" s="142"/>
      <c r="B127" s="859" t="s">
        <v>717</v>
      </c>
      <c r="C127" s="555">
        <v>5</v>
      </c>
      <c r="D127" s="555">
        <v>5.4</v>
      </c>
      <c r="E127" s="111" t="s">
        <v>84</v>
      </c>
      <c r="F127" s="112"/>
      <c r="G127" s="860">
        <v>938</v>
      </c>
      <c r="H127" s="556">
        <f t="shared" ref="H127:H128" si="20">IF($H$5=0,0,ROUND(G127*(100%-$H$5%),0))</f>
        <v>0</v>
      </c>
      <c r="I127" s="702"/>
    </row>
    <row r="128" spans="1:9" s="409" customFormat="1" ht="12.75" customHeight="1">
      <c r="A128" s="142"/>
      <c r="B128" s="861" t="s">
        <v>718</v>
      </c>
      <c r="C128" s="694">
        <v>6</v>
      </c>
      <c r="D128" s="694">
        <v>6.8</v>
      </c>
      <c r="E128" s="109" t="s">
        <v>84</v>
      </c>
      <c r="F128" s="110"/>
      <c r="G128" s="862">
        <v>1102</v>
      </c>
      <c r="H128" s="557">
        <f t="shared" si="20"/>
        <v>0</v>
      </c>
      <c r="I128" s="702"/>
    </row>
    <row r="129" spans="1:19" s="409" customFormat="1" ht="15" customHeight="1">
      <c r="A129" s="142"/>
      <c r="B129" s="855" t="s">
        <v>818</v>
      </c>
      <c r="C129" s="113"/>
      <c r="D129" s="114"/>
      <c r="E129" s="114"/>
      <c r="F129" s="114"/>
      <c r="G129" s="858"/>
      <c r="H129" s="411"/>
      <c r="I129" s="290"/>
    </row>
    <row r="130" spans="1:19" s="409" customFormat="1" ht="12.75" customHeight="1">
      <c r="A130" s="142"/>
      <c r="B130" s="859" t="s">
        <v>768</v>
      </c>
      <c r="C130" s="555">
        <v>4</v>
      </c>
      <c r="D130" s="555">
        <v>4.5</v>
      </c>
      <c r="E130" s="111" t="s">
        <v>374</v>
      </c>
      <c r="F130" s="112"/>
      <c r="G130" s="860">
        <v>865</v>
      </c>
      <c r="H130" s="556">
        <f t="shared" ref="H130:H135" si="21">IF($H$5=0,0,ROUND(G130*(100%-$H$5%),0))</f>
        <v>0</v>
      </c>
      <c r="I130" s="702"/>
    </row>
    <row r="131" spans="1:19" s="409" customFormat="1" ht="12.75" customHeight="1">
      <c r="A131" s="142"/>
      <c r="B131" s="800" t="s">
        <v>769</v>
      </c>
      <c r="C131" s="694">
        <v>5</v>
      </c>
      <c r="D131" s="694">
        <v>5.4</v>
      </c>
      <c r="E131" s="106" t="s">
        <v>374</v>
      </c>
      <c r="F131" s="124"/>
      <c r="G131" s="801">
        <v>967</v>
      </c>
      <c r="H131" s="516">
        <f t="shared" si="21"/>
        <v>0</v>
      </c>
      <c r="I131" s="702"/>
    </row>
    <row r="132" spans="1:19" s="409" customFormat="1" ht="12.75" customHeight="1">
      <c r="A132" s="142"/>
      <c r="B132" s="798" t="s">
        <v>770</v>
      </c>
      <c r="C132" s="699">
        <v>5.6</v>
      </c>
      <c r="D132" s="699">
        <v>6.7</v>
      </c>
      <c r="E132" s="126" t="s">
        <v>375</v>
      </c>
      <c r="F132" s="127"/>
      <c r="G132" s="799">
        <v>1203</v>
      </c>
      <c r="H132" s="515">
        <f t="shared" si="21"/>
        <v>0</v>
      </c>
      <c r="I132" s="702"/>
    </row>
    <row r="133" spans="1:19" s="409" customFormat="1" ht="12.75" customHeight="1">
      <c r="A133" s="142"/>
      <c r="B133" s="800" t="s">
        <v>1085</v>
      </c>
      <c r="C133" s="694">
        <v>7.1</v>
      </c>
      <c r="D133" s="694">
        <v>8</v>
      </c>
      <c r="E133" s="106" t="s">
        <v>376</v>
      </c>
      <c r="F133" s="124"/>
      <c r="G133" s="801">
        <v>1270</v>
      </c>
      <c r="H133" s="516">
        <f t="shared" si="21"/>
        <v>0</v>
      </c>
      <c r="I133" s="702"/>
    </row>
    <row r="134" spans="1:19" s="409" customFormat="1" ht="12.75" customHeight="1">
      <c r="A134" s="142"/>
      <c r="B134" s="811" t="s">
        <v>356</v>
      </c>
      <c r="C134" s="517">
        <v>10</v>
      </c>
      <c r="D134" s="517">
        <v>11.2</v>
      </c>
      <c r="E134" s="35" t="s">
        <v>377</v>
      </c>
      <c r="F134" s="36"/>
      <c r="G134" s="812">
        <v>1453</v>
      </c>
      <c r="H134" s="518">
        <f t="shared" si="21"/>
        <v>0</v>
      </c>
      <c r="I134" s="702"/>
    </row>
    <row r="135" spans="1:19" s="409" customFormat="1" ht="12.75" customHeight="1">
      <c r="A135" s="142"/>
      <c r="B135" s="800" t="s">
        <v>357</v>
      </c>
      <c r="C135" s="694">
        <v>12.5</v>
      </c>
      <c r="D135" s="694">
        <v>14</v>
      </c>
      <c r="E135" s="106" t="s">
        <v>371</v>
      </c>
      <c r="F135" s="124"/>
      <c r="G135" s="801">
        <v>1660</v>
      </c>
      <c r="H135" s="516">
        <f t="shared" si="21"/>
        <v>0</v>
      </c>
      <c r="I135" s="702"/>
      <c r="J135" s="413"/>
      <c r="K135" s="413"/>
      <c r="L135" s="413"/>
      <c r="M135" s="413"/>
      <c r="N135" s="413"/>
      <c r="O135" s="413"/>
      <c r="P135" s="413"/>
      <c r="Q135" s="413"/>
      <c r="R135" s="413"/>
      <c r="S135" s="413"/>
    </row>
    <row r="136" spans="1:19" s="280" customFormat="1" ht="15" customHeight="1">
      <c r="A136" s="142"/>
      <c r="B136" s="802" t="s">
        <v>750</v>
      </c>
      <c r="C136" s="803"/>
      <c r="D136" s="803"/>
      <c r="E136" s="803"/>
      <c r="F136" s="803"/>
      <c r="G136" s="804"/>
      <c r="H136" s="284"/>
      <c r="I136" s="288"/>
    </row>
    <row r="137" spans="1:19" s="280" customFormat="1" ht="12.75" customHeight="1">
      <c r="A137" s="142"/>
      <c r="B137" s="816" t="s">
        <v>1074</v>
      </c>
      <c r="C137" s="505"/>
      <c r="D137" s="505"/>
      <c r="E137" s="522"/>
      <c r="F137" s="524"/>
      <c r="G137" s="814">
        <v>163</v>
      </c>
      <c r="H137" s="504">
        <f t="shared" ref="H137:H140" si="22">IF($H$7=0,0,ROUND(G137*(100%-$H$7%),0))</f>
        <v>0</v>
      </c>
      <c r="I137" s="286"/>
    </row>
    <row r="138" spans="1:19" s="280" customFormat="1" ht="12.75" customHeight="1">
      <c r="A138" s="142"/>
      <c r="B138" s="816" t="s">
        <v>1056</v>
      </c>
      <c r="C138" s="505"/>
      <c r="D138" s="505"/>
      <c r="E138" s="522"/>
      <c r="F138" s="524"/>
      <c r="G138" s="814">
        <v>273</v>
      </c>
      <c r="H138" s="504">
        <f t="shared" si="22"/>
        <v>0</v>
      </c>
      <c r="I138" s="286"/>
    </row>
    <row r="139" spans="1:19" s="280" customFormat="1" ht="12.75" customHeight="1">
      <c r="A139" s="142"/>
      <c r="B139" s="816" t="s">
        <v>1086</v>
      </c>
      <c r="C139" s="505"/>
      <c r="D139" s="505"/>
      <c r="E139" s="522"/>
      <c r="F139" s="524"/>
      <c r="G139" s="814">
        <v>228</v>
      </c>
      <c r="H139" s="504">
        <f t="shared" si="22"/>
        <v>0</v>
      </c>
      <c r="I139" s="286"/>
    </row>
    <row r="140" spans="1:19" s="409" customFormat="1" ht="12.75" customHeight="1">
      <c r="A140" s="142"/>
      <c r="B140" s="863" t="s">
        <v>1087</v>
      </c>
      <c r="C140" s="507"/>
      <c r="D140" s="507"/>
      <c r="E140" s="558"/>
      <c r="F140" s="559"/>
      <c r="G140" s="818">
        <v>458</v>
      </c>
      <c r="H140" s="502">
        <f t="shared" si="22"/>
        <v>0</v>
      </c>
      <c r="I140" s="286"/>
      <c r="J140" s="413"/>
      <c r="K140" s="413"/>
      <c r="L140" s="413"/>
      <c r="M140" s="413"/>
      <c r="N140" s="413"/>
      <c r="O140" s="413"/>
      <c r="P140" s="413"/>
      <c r="Q140" s="413"/>
      <c r="R140" s="413"/>
      <c r="S140" s="413"/>
    </row>
    <row r="141" spans="1:19" s="409" customFormat="1" ht="12.75" customHeight="1">
      <c r="A141" s="142"/>
      <c r="B141" s="168"/>
      <c r="C141" s="62"/>
      <c r="D141" s="62"/>
      <c r="E141" s="117"/>
      <c r="F141" s="117"/>
      <c r="G141" s="117"/>
      <c r="H141" s="890"/>
      <c r="I141" s="290"/>
      <c r="J141" s="414"/>
      <c r="K141" s="415"/>
      <c r="L141" s="414"/>
      <c r="M141" s="415"/>
      <c r="N141" s="414"/>
      <c r="O141" s="416"/>
      <c r="P141" s="417"/>
      <c r="Q141" s="418"/>
      <c r="R141" s="702"/>
      <c r="S141" s="413"/>
    </row>
    <row r="142" spans="1:19" s="409" customFormat="1" ht="12.75" customHeight="1">
      <c r="A142" s="142"/>
      <c r="B142" s="169" t="s">
        <v>6</v>
      </c>
      <c r="C142" s="62"/>
      <c r="D142" s="62"/>
      <c r="E142" s="117"/>
      <c r="F142" s="117"/>
      <c r="G142" s="117"/>
      <c r="H142" s="890"/>
      <c r="I142" s="290"/>
      <c r="J142" s="419"/>
      <c r="K142" s="420"/>
      <c r="L142" s="419"/>
      <c r="M142" s="420"/>
      <c r="N142" s="419"/>
      <c r="O142" s="421"/>
      <c r="P142" s="422"/>
      <c r="Q142" s="423"/>
      <c r="R142" s="702"/>
      <c r="S142" s="413"/>
    </row>
    <row r="143" spans="1:19" s="409" customFormat="1" ht="12.75" customHeight="1">
      <c r="A143" s="142"/>
      <c r="B143" s="170"/>
      <c r="C143" s="62"/>
      <c r="D143" s="62"/>
      <c r="E143" s="62"/>
      <c r="F143" s="62"/>
      <c r="G143" s="62"/>
      <c r="H143" s="889"/>
      <c r="I143" s="290"/>
      <c r="J143" s="414"/>
      <c r="K143" s="415"/>
      <c r="L143" s="414"/>
      <c r="M143" s="415"/>
      <c r="N143" s="414"/>
      <c r="O143" s="416"/>
      <c r="P143" s="417"/>
      <c r="Q143" s="418"/>
      <c r="R143" s="702"/>
      <c r="S143" s="413"/>
    </row>
    <row r="144" spans="1:19" s="409" customFormat="1" ht="12.75" customHeight="1">
      <c r="A144" s="142"/>
      <c r="B144" s="864" t="s">
        <v>342</v>
      </c>
      <c r="C144" s="560">
        <v>4</v>
      </c>
      <c r="D144" s="560">
        <v>4.5</v>
      </c>
      <c r="E144" s="129" t="s">
        <v>89</v>
      </c>
      <c r="F144" s="130"/>
      <c r="G144" s="865">
        <v>1123</v>
      </c>
      <c r="H144" s="563">
        <f t="shared" ref="H144:H149" si="23">IF($H$5=0,0,ROUND(G144*(100%-$H$5%),0))</f>
        <v>0</v>
      </c>
      <c r="I144" s="702"/>
      <c r="J144" s="419"/>
      <c r="K144" s="420"/>
      <c r="L144" s="419"/>
      <c r="M144" s="420"/>
      <c r="N144" s="419"/>
      <c r="O144" s="421"/>
      <c r="P144" s="422"/>
      <c r="Q144" s="423"/>
      <c r="R144" s="702"/>
      <c r="S144" s="413"/>
    </row>
    <row r="145" spans="1:19" s="409" customFormat="1" ht="12.75" customHeight="1">
      <c r="A145" s="142"/>
      <c r="B145" s="800" t="s">
        <v>343</v>
      </c>
      <c r="C145" s="694">
        <v>5</v>
      </c>
      <c r="D145" s="694">
        <v>5.4</v>
      </c>
      <c r="E145" s="106" t="s">
        <v>104</v>
      </c>
      <c r="F145" s="124"/>
      <c r="G145" s="801">
        <v>1138</v>
      </c>
      <c r="H145" s="516">
        <f t="shared" si="23"/>
        <v>0</v>
      </c>
      <c r="I145" s="702"/>
      <c r="J145" s="414"/>
      <c r="K145" s="415"/>
      <c r="L145" s="414"/>
      <c r="M145" s="415"/>
      <c r="N145" s="414"/>
      <c r="O145" s="416"/>
      <c r="P145" s="417"/>
      <c r="Q145" s="418"/>
      <c r="R145" s="702"/>
      <c r="S145" s="413"/>
    </row>
    <row r="146" spans="1:19" s="409" customFormat="1" ht="12.75" customHeight="1">
      <c r="A146" s="142"/>
      <c r="B146" s="798" t="s">
        <v>344</v>
      </c>
      <c r="C146" s="699">
        <v>5.6</v>
      </c>
      <c r="D146" s="699">
        <v>6.7</v>
      </c>
      <c r="E146" s="126" t="s">
        <v>91</v>
      </c>
      <c r="F146" s="127"/>
      <c r="G146" s="799">
        <v>1168</v>
      </c>
      <c r="H146" s="515">
        <f t="shared" si="23"/>
        <v>0</v>
      </c>
      <c r="I146" s="702"/>
      <c r="J146" s="419"/>
      <c r="K146" s="420"/>
      <c r="L146" s="419"/>
      <c r="M146" s="420"/>
      <c r="N146" s="419"/>
      <c r="O146" s="421"/>
      <c r="P146" s="422"/>
      <c r="Q146" s="423"/>
      <c r="R146" s="702"/>
      <c r="S146" s="413"/>
    </row>
    <row r="147" spans="1:19" s="409" customFormat="1" ht="12.75" customHeight="1">
      <c r="A147" s="142"/>
      <c r="B147" s="800" t="s">
        <v>345</v>
      </c>
      <c r="C147" s="694">
        <v>7.1</v>
      </c>
      <c r="D147" s="694">
        <v>8</v>
      </c>
      <c r="E147" s="106" t="s">
        <v>90</v>
      </c>
      <c r="F147" s="124"/>
      <c r="G147" s="801">
        <v>1273</v>
      </c>
      <c r="H147" s="516">
        <f t="shared" si="23"/>
        <v>0</v>
      </c>
      <c r="I147" s="702"/>
      <c r="J147" s="413"/>
      <c r="K147" s="413"/>
      <c r="L147" s="413"/>
      <c r="M147" s="413"/>
      <c r="N147" s="413"/>
      <c r="O147" s="413"/>
      <c r="P147" s="413"/>
      <c r="Q147" s="413"/>
      <c r="R147" s="413"/>
      <c r="S147" s="413"/>
    </row>
    <row r="148" spans="1:19" s="409" customFormat="1" ht="12.75" customHeight="1">
      <c r="A148" s="142"/>
      <c r="B148" s="866" t="s">
        <v>346</v>
      </c>
      <c r="C148" s="561">
        <v>10</v>
      </c>
      <c r="D148" s="561">
        <v>11.2</v>
      </c>
      <c r="E148" s="137" t="s">
        <v>92</v>
      </c>
      <c r="F148" s="138"/>
      <c r="G148" s="867">
        <v>1573</v>
      </c>
      <c r="H148" s="564">
        <f t="shared" si="23"/>
        <v>0</v>
      </c>
      <c r="I148" s="702"/>
      <c r="J148" s="413"/>
      <c r="K148" s="413"/>
      <c r="L148" s="413"/>
      <c r="M148" s="413"/>
      <c r="N148" s="413"/>
      <c r="O148" s="413"/>
      <c r="P148" s="413"/>
      <c r="Q148" s="413"/>
      <c r="R148" s="413"/>
      <c r="S148" s="413"/>
    </row>
    <row r="149" spans="1:19" s="409" customFormat="1" ht="12.75" customHeight="1">
      <c r="A149" s="142"/>
      <c r="B149" s="868" t="s">
        <v>347</v>
      </c>
      <c r="C149" s="562">
        <v>12.5</v>
      </c>
      <c r="D149" s="562">
        <v>14</v>
      </c>
      <c r="E149" s="135" t="s">
        <v>93</v>
      </c>
      <c r="F149" s="136"/>
      <c r="G149" s="869">
        <v>1690</v>
      </c>
      <c r="H149" s="565">
        <f t="shared" si="23"/>
        <v>0</v>
      </c>
      <c r="I149" s="702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</row>
    <row r="150" spans="1:19" s="409" customFormat="1" ht="12.75" customHeight="1">
      <c r="A150" s="142"/>
      <c r="B150" s="168"/>
      <c r="C150" s="62"/>
      <c r="D150" s="62"/>
      <c r="E150" s="117"/>
      <c r="F150" s="118"/>
      <c r="G150" s="118"/>
      <c r="H150" s="891"/>
      <c r="I150" s="290"/>
      <c r="J150" s="413"/>
      <c r="K150" s="413"/>
      <c r="L150" s="413"/>
      <c r="M150" s="413"/>
      <c r="N150" s="413"/>
      <c r="O150" s="413"/>
      <c r="P150" s="413"/>
      <c r="Q150" s="413"/>
      <c r="R150" s="413"/>
      <c r="S150" s="413"/>
    </row>
    <row r="151" spans="1:19" s="409" customFormat="1" ht="12.75" customHeight="1">
      <c r="A151" s="142"/>
      <c r="B151" s="169" t="s">
        <v>225</v>
      </c>
      <c r="C151" s="62"/>
      <c r="D151" s="62"/>
      <c r="E151" s="117"/>
      <c r="F151" s="118"/>
      <c r="G151" s="118"/>
      <c r="H151" s="891"/>
      <c r="I151" s="290"/>
      <c r="J151" s="413"/>
      <c r="K151" s="413"/>
      <c r="L151" s="413"/>
      <c r="M151" s="413"/>
      <c r="N151" s="413"/>
      <c r="O151" s="413"/>
      <c r="P151" s="413"/>
      <c r="Q151" s="413"/>
      <c r="R151" s="413"/>
      <c r="S151" s="413"/>
    </row>
    <row r="152" spans="1:19" s="409" customFormat="1" ht="12.75" customHeight="1">
      <c r="A152" s="142"/>
      <c r="B152" s="170"/>
      <c r="C152" s="62"/>
      <c r="D152" s="62"/>
      <c r="E152" s="62"/>
      <c r="F152" s="120"/>
      <c r="G152" s="120"/>
      <c r="H152" s="892"/>
      <c r="I152" s="290"/>
      <c r="J152" s="413"/>
      <c r="K152" s="413"/>
      <c r="L152" s="413"/>
      <c r="M152" s="413"/>
      <c r="N152" s="413"/>
      <c r="O152" s="413"/>
      <c r="P152" s="413"/>
      <c r="Q152" s="413"/>
      <c r="R152" s="413"/>
      <c r="S152" s="413"/>
    </row>
    <row r="153" spans="1:19" s="409" customFormat="1" ht="12.75" customHeight="1">
      <c r="A153" s="142"/>
      <c r="B153" s="864" t="s">
        <v>203</v>
      </c>
      <c r="C153" s="560">
        <v>4</v>
      </c>
      <c r="D153" s="560">
        <v>4.5</v>
      </c>
      <c r="E153" s="129" t="s">
        <v>119</v>
      </c>
      <c r="F153" s="130"/>
      <c r="G153" s="865">
        <v>1025</v>
      </c>
      <c r="H153" s="563">
        <f t="shared" ref="H153:H158" si="24">IF($H$5=0,0,ROUND(G153*(100%-$H$5%),0))</f>
        <v>0</v>
      </c>
      <c r="I153" s="702"/>
    </row>
    <row r="154" spans="1:19" s="409" customFormat="1" ht="12.75" customHeight="1">
      <c r="A154" s="142"/>
      <c r="B154" s="800" t="s">
        <v>114</v>
      </c>
      <c r="C154" s="694">
        <v>5</v>
      </c>
      <c r="D154" s="694">
        <v>5.4</v>
      </c>
      <c r="E154" s="106" t="s">
        <v>119</v>
      </c>
      <c r="F154" s="124"/>
      <c r="G154" s="801">
        <v>1037</v>
      </c>
      <c r="H154" s="516">
        <f t="shared" si="24"/>
        <v>0</v>
      </c>
      <c r="I154" s="702"/>
    </row>
    <row r="155" spans="1:19" s="409" customFormat="1" ht="12.75" customHeight="1">
      <c r="A155" s="142"/>
      <c r="B155" s="798" t="s">
        <v>113</v>
      </c>
      <c r="C155" s="699">
        <v>5.6</v>
      </c>
      <c r="D155" s="699">
        <v>6.7</v>
      </c>
      <c r="E155" s="126" t="s">
        <v>120</v>
      </c>
      <c r="F155" s="127"/>
      <c r="G155" s="799">
        <v>1062</v>
      </c>
      <c r="H155" s="515">
        <f t="shared" si="24"/>
        <v>0</v>
      </c>
      <c r="I155" s="702"/>
    </row>
    <row r="156" spans="1:19" s="409" customFormat="1" ht="12.75" customHeight="1">
      <c r="A156" s="142"/>
      <c r="B156" s="800" t="s">
        <v>204</v>
      </c>
      <c r="C156" s="694">
        <v>7.1</v>
      </c>
      <c r="D156" s="694">
        <v>8</v>
      </c>
      <c r="E156" s="106" t="s">
        <v>121</v>
      </c>
      <c r="F156" s="124"/>
      <c r="G156" s="801">
        <v>1080</v>
      </c>
      <c r="H156" s="516">
        <f t="shared" si="24"/>
        <v>0</v>
      </c>
      <c r="I156" s="702"/>
    </row>
    <row r="157" spans="1:19" s="409" customFormat="1" ht="12.75" customHeight="1">
      <c r="A157" s="142"/>
      <c r="B157" s="811" t="s">
        <v>361</v>
      </c>
      <c r="C157" s="517">
        <v>10</v>
      </c>
      <c r="D157" s="517">
        <v>11.2</v>
      </c>
      <c r="E157" s="35" t="s">
        <v>122</v>
      </c>
      <c r="F157" s="36"/>
      <c r="G157" s="812">
        <v>1207</v>
      </c>
      <c r="H157" s="518">
        <f t="shared" si="24"/>
        <v>0</v>
      </c>
      <c r="I157" s="702"/>
    </row>
    <row r="158" spans="1:19" s="409" customFormat="1" ht="12.75" customHeight="1">
      <c r="A158" s="142"/>
      <c r="B158" s="870" t="s">
        <v>115</v>
      </c>
      <c r="C158" s="566">
        <v>12.5</v>
      </c>
      <c r="D158" s="566">
        <v>13.3</v>
      </c>
      <c r="E158" s="131" t="s">
        <v>81</v>
      </c>
      <c r="F158" s="132"/>
      <c r="G158" s="871">
        <v>1632</v>
      </c>
      <c r="H158" s="567">
        <f t="shared" si="24"/>
        <v>0</v>
      </c>
      <c r="I158" s="702"/>
    </row>
    <row r="159" spans="1:19" s="409" customFormat="1" ht="12.75" customHeight="1">
      <c r="A159" s="142"/>
      <c r="B159" s="168"/>
      <c r="C159" s="62"/>
      <c r="D159" s="62"/>
      <c r="E159" s="62"/>
      <c r="F159" s="120"/>
      <c r="G159" s="120"/>
      <c r="H159" s="892"/>
      <c r="I159" s="290"/>
    </row>
    <row r="160" spans="1:19" s="409" customFormat="1" ht="12.75" customHeight="1">
      <c r="A160" s="142"/>
      <c r="B160" s="169" t="s">
        <v>224</v>
      </c>
      <c r="C160" s="62"/>
      <c r="D160" s="119"/>
      <c r="E160" s="62"/>
      <c r="F160" s="120"/>
      <c r="G160" s="120"/>
      <c r="H160" s="892"/>
      <c r="I160" s="290"/>
    </row>
    <row r="161" spans="1:11" s="409" customFormat="1" ht="12.75" customHeight="1">
      <c r="A161" s="142"/>
      <c r="B161" s="170"/>
      <c r="C161" s="62"/>
      <c r="D161" s="62"/>
      <c r="E161" s="62"/>
      <c r="F161" s="120"/>
      <c r="G161" s="120"/>
      <c r="H161" s="892"/>
      <c r="I161" s="290"/>
    </row>
    <row r="162" spans="1:11" s="409" customFormat="1" ht="12.75" customHeight="1">
      <c r="A162" s="142"/>
      <c r="B162" s="864" t="s">
        <v>205</v>
      </c>
      <c r="C162" s="560">
        <v>7.1</v>
      </c>
      <c r="D162" s="560">
        <v>8</v>
      </c>
      <c r="E162" s="129" t="s">
        <v>97</v>
      </c>
      <c r="F162" s="130"/>
      <c r="G162" s="865">
        <v>1348</v>
      </c>
      <c r="H162" s="563">
        <f t="shared" ref="H162:H164" si="25">IF($H$5=0,0,ROUND(G162*(100%-$H$5%),0))</f>
        <v>0</v>
      </c>
      <c r="I162" s="702"/>
    </row>
    <row r="163" spans="1:11" s="409" customFormat="1" ht="12.75" customHeight="1">
      <c r="A163" s="142"/>
      <c r="B163" s="800" t="s">
        <v>362</v>
      </c>
      <c r="C163" s="694">
        <v>10</v>
      </c>
      <c r="D163" s="694">
        <v>11.2</v>
      </c>
      <c r="E163" s="106" t="s">
        <v>98</v>
      </c>
      <c r="F163" s="124"/>
      <c r="G163" s="801">
        <v>1592</v>
      </c>
      <c r="H163" s="516">
        <f t="shared" si="25"/>
        <v>0</v>
      </c>
      <c r="I163" s="702"/>
    </row>
    <row r="164" spans="1:11" s="409" customFormat="1" ht="12.75" customHeight="1">
      <c r="A164" s="142"/>
      <c r="B164" s="872" t="s">
        <v>117</v>
      </c>
      <c r="C164" s="568">
        <v>12.5</v>
      </c>
      <c r="D164" s="568">
        <v>14</v>
      </c>
      <c r="E164" s="133" t="s">
        <v>99</v>
      </c>
      <c r="F164" s="134"/>
      <c r="G164" s="873">
        <v>1632</v>
      </c>
      <c r="H164" s="569">
        <f t="shared" si="25"/>
        <v>0</v>
      </c>
      <c r="I164" s="702"/>
    </row>
    <row r="165" spans="1:11" s="409" customFormat="1" ht="18" customHeight="1">
      <c r="A165" s="142"/>
      <c r="B165" s="794" t="s">
        <v>4</v>
      </c>
      <c r="C165" s="874"/>
      <c r="D165" s="874"/>
      <c r="E165" s="874"/>
      <c r="F165" s="874"/>
      <c r="G165" s="874"/>
      <c r="H165" s="424"/>
      <c r="I165" s="290"/>
    </row>
    <row r="166" spans="1:11" s="280" customFormat="1" ht="13.5" customHeight="1">
      <c r="A166" s="142"/>
      <c r="B166" s="816" t="s">
        <v>1044</v>
      </c>
      <c r="C166" s="505"/>
      <c r="D166" s="505"/>
      <c r="E166" s="522"/>
      <c r="F166" s="524"/>
      <c r="G166" s="814">
        <v>75</v>
      </c>
      <c r="H166" s="504">
        <f t="shared" ref="H166:H167" si="26">IF($H$7=0,0,ROUND(G166*(100%-$H$7%),0))</f>
        <v>0</v>
      </c>
      <c r="I166" s="286"/>
    </row>
    <row r="167" spans="1:11" s="280" customFormat="1" ht="13.5" customHeight="1">
      <c r="A167" s="142"/>
      <c r="B167" s="816" t="s">
        <v>1045</v>
      </c>
      <c r="C167" s="505"/>
      <c r="D167" s="505"/>
      <c r="E167" s="522"/>
      <c r="F167" s="524"/>
      <c r="G167" s="814">
        <v>146</v>
      </c>
      <c r="H167" s="504">
        <f t="shared" si="26"/>
        <v>0</v>
      </c>
      <c r="I167" s="286"/>
    </row>
    <row r="168" spans="1:11" s="280" customFormat="1" ht="18" customHeight="1">
      <c r="A168" s="142"/>
      <c r="B168" s="819" t="s">
        <v>5</v>
      </c>
      <c r="C168" s="875"/>
      <c r="D168" s="875"/>
      <c r="E168" s="875"/>
      <c r="F168" s="876"/>
      <c r="G168" s="876"/>
      <c r="H168" s="425"/>
      <c r="I168" s="290"/>
    </row>
    <row r="169" spans="1:11" s="409" customFormat="1" ht="13.5" customHeight="1">
      <c r="A169" s="142"/>
      <c r="B169" s="816" t="s">
        <v>1088</v>
      </c>
      <c r="C169" s="505"/>
      <c r="D169" s="505"/>
      <c r="E169" s="522"/>
      <c r="F169" s="524"/>
      <c r="G169" s="814">
        <v>93</v>
      </c>
      <c r="H169" s="504">
        <f t="shared" ref="H169:H172" si="27">IF($H$7=0,0,ROUND(G169*(100%-$H$7%),0))</f>
        <v>0</v>
      </c>
      <c r="I169" s="286"/>
    </row>
    <row r="170" spans="1:11" s="409" customFormat="1" ht="13.5" customHeight="1">
      <c r="A170" s="142"/>
      <c r="B170" s="816" t="s">
        <v>1089</v>
      </c>
      <c r="C170" s="505"/>
      <c r="D170" s="505"/>
      <c r="E170" s="522"/>
      <c r="F170" s="524"/>
      <c r="G170" s="814">
        <v>105</v>
      </c>
      <c r="H170" s="504">
        <f t="shared" si="27"/>
        <v>0</v>
      </c>
      <c r="I170" s="286"/>
    </row>
    <row r="171" spans="1:11" s="409" customFormat="1" ht="13.5" customHeight="1">
      <c r="A171" s="142"/>
      <c r="B171" s="816" t="s">
        <v>1090</v>
      </c>
      <c r="C171" s="505"/>
      <c r="D171" s="505"/>
      <c r="E171" s="522"/>
      <c r="F171" s="524"/>
      <c r="G171" s="814">
        <v>118</v>
      </c>
      <c r="H171" s="504">
        <f t="shared" si="27"/>
        <v>0</v>
      </c>
      <c r="I171" s="286"/>
    </row>
    <row r="172" spans="1:11" s="409" customFormat="1" ht="13.5" customHeight="1">
      <c r="A172" s="142"/>
      <c r="B172" s="816" t="s">
        <v>1091</v>
      </c>
      <c r="C172" s="505"/>
      <c r="D172" s="505"/>
      <c r="E172" s="522"/>
      <c r="F172" s="524"/>
      <c r="G172" s="814">
        <v>112</v>
      </c>
      <c r="H172" s="504">
        <f t="shared" si="27"/>
        <v>0</v>
      </c>
      <c r="I172" s="286"/>
    </row>
    <row r="173" spans="1:11" s="280" customFormat="1" ht="18.75" customHeight="1">
      <c r="A173" s="143"/>
      <c r="B173" s="877" t="s">
        <v>820</v>
      </c>
      <c r="C173" s="729"/>
      <c r="D173" s="729"/>
      <c r="E173" s="878"/>
      <c r="F173" s="879"/>
      <c r="G173" s="880"/>
      <c r="H173" s="289"/>
      <c r="I173" s="390"/>
    </row>
    <row r="174" spans="1:11" ht="9.9499999999999993" customHeight="1">
      <c r="A174" s="881"/>
      <c r="B174" s="881"/>
      <c r="C174" s="882"/>
      <c r="D174" s="882"/>
      <c r="E174" s="882"/>
      <c r="F174" s="883"/>
      <c r="G174" s="296"/>
      <c r="H174" s="296"/>
      <c r="I174" s="297"/>
      <c r="K174" s="275"/>
    </row>
    <row r="175" spans="1:11" ht="15" customHeight="1">
      <c r="A175" s="276"/>
      <c r="B175" s="881"/>
      <c r="C175" s="882"/>
      <c r="D175" s="882"/>
      <c r="E175" s="882"/>
      <c r="F175" s="298"/>
      <c r="G175" s="298"/>
      <c r="H175" s="298" t="s">
        <v>1017</v>
      </c>
      <c r="I175" s="299"/>
      <c r="K175" s="275"/>
    </row>
    <row r="176" spans="1:11">
      <c r="F176" s="275"/>
      <c r="G176" s="426"/>
      <c r="H176" s="302"/>
      <c r="I176" s="275"/>
      <c r="K176" s="275"/>
    </row>
    <row r="177" spans="6:11">
      <c r="F177" s="275"/>
      <c r="G177" s="426"/>
      <c r="H177" s="302"/>
      <c r="I177" s="275"/>
      <c r="K177" s="275"/>
    </row>
    <row r="178" spans="6:11">
      <c r="K178" s="275"/>
    </row>
    <row r="179" spans="6:11">
      <c r="K179" s="275"/>
    </row>
    <row r="180" spans="6:11">
      <c r="K180" s="275"/>
    </row>
    <row r="181" spans="6:11">
      <c r="K181" s="275"/>
    </row>
    <row r="182" spans="6:11">
      <c r="K182" s="275"/>
    </row>
  </sheetData>
  <sheetProtection algorithmName="SHA-512" hashValue="8RvpBHR4pyQSwnhLf5P5CwVpz+yS0o+zCRvN9dlsjJ0zARLsKz6scV3z9sko4TZiyTQJMWauG0OERfx9eEy33g==" saltValue="kPzOU+QJQCmjAbOgpUKQ5Q==" spinCount="100000" sheet="1" objects="1" scenarios="1" selectLockedCells="1"/>
  <mergeCells count="63">
    <mergeCell ref="I7:L7"/>
    <mergeCell ref="B43:D43"/>
    <mergeCell ref="B56:D56"/>
    <mergeCell ref="H3:H4"/>
    <mergeCell ref="H5:H6"/>
    <mergeCell ref="E3:E6"/>
    <mergeCell ref="C3:D6"/>
    <mergeCell ref="I5:L6"/>
    <mergeCell ref="H25:H26"/>
    <mergeCell ref="B21:B22"/>
    <mergeCell ref="G3:G7"/>
    <mergeCell ref="F3:F7"/>
    <mergeCell ref="I11:I12"/>
    <mergeCell ref="I2:I4"/>
    <mergeCell ref="I13:I14"/>
    <mergeCell ref="I15:I16"/>
    <mergeCell ref="I17:I18"/>
    <mergeCell ref="I21:I22"/>
    <mergeCell ref="I23:I24"/>
    <mergeCell ref="I25:I26"/>
    <mergeCell ref="H23:H24"/>
    <mergeCell ref="H17:H18"/>
    <mergeCell ref="I19:I20"/>
    <mergeCell ref="H15:H16"/>
    <mergeCell ref="G17:G18"/>
    <mergeCell ref="F21:F22"/>
    <mergeCell ref="H11:H12"/>
    <mergeCell ref="G19:G20"/>
    <mergeCell ref="F11:F12"/>
    <mergeCell ref="H13:H14"/>
    <mergeCell ref="G21:G22"/>
    <mergeCell ref="H21:H22"/>
    <mergeCell ref="H19:H20"/>
    <mergeCell ref="G15:G16"/>
    <mergeCell ref="F13:F14"/>
    <mergeCell ref="F15:F16"/>
    <mergeCell ref="F17:F18"/>
    <mergeCell ref="F19:F20"/>
    <mergeCell ref="B11:B12"/>
    <mergeCell ref="B9:D9"/>
    <mergeCell ref="B90:E90"/>
    <mergeCell ref="G23:G24"/>
    <mergeCell ref="B25:B26"/>
    <mergeCell ref="G25:G26"/>
    <mergeCell ref="B23:B24"/>
    <mergeCell ref="B85:E85"/>
    <mergeCell ref="B49:D49"/>
    <mergeCell ref="B29:D29"/>
    <mergeCell ref="B36:D36"/>
    <mergeCell ref="B15:B16"/>
    <mergeCell ref="B19:B20"/>
    <mergeCell ref="G11:G12"/>
    <mergeCell ref="B13:B14"/>
    <mergeCell ref="G13:G14"/>
    <mergeCell ref="F109:F112"/>
    <mergeCell ref="F113:F116"/>
    <mergeCell ref="F117:F120"/>
    <mergeCell ref="F121:F122"/>
    <mergeCell ref="B17:B18"/>
    <mergeCell ref="F23:F24"/>
    <mergeCell ref="F25:F26"/>
    <mergeCell ref="B69:D69"/>
    <mergeCell ref="B74:D74"/>
  </mergeCells>
  <pageMargins left="0.47244094488188981" right="0.19685039370078741" top="0.39370078740157483" bottom="0.19685039370078741" header="0.31496062992125984" footer="0.31496062992125984"/>
  <pageSetup paperSize="9" scale="85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79998168889431442"/>
  </sheetPr>
  <dimension ref="A1:O336"/>
  <sheetViews>
    <sheetView view="pageBreakPreview" zoomScaleNormal="95" zoomScaleSheetLayoutView="100" workbookViewId="0">
      <pane ySplit="8" topLeftCell="A9" activePane="bottomLeft" state="frozen"/>
      <selection pane="bottomLeft" activeCell="L20" sqref="L20"/>
    </sheetView>
  </sheetViews>
  <sheetFormatPr defaultColWidth="9.140625" defaultRowHeight="12.75"/>
  <cols>
    <col min="1" max="1" width="3.28515625" style="409" customWidth="1"/>
    <col min="2" max="2" width="16.140625" style="409" customWidth="1"/>
    <col min="3" max="3" width="12.85546875" style="409" customWidth="1"/>
    <col min="4" max="5" width="12.140625" style="409" customWidth="1"/>
    <col min="6" max="6" width="16.42578125" style="409" customWidth="1"/>
    <col min="7" max="7" width="12.85546875" style="409" customWidth="1"/>
    <col min="8" max="8" width="13.140625" style="409" customWidth="1"/>
    <col min="9" max="9" width="12.28515625" style="457" customWidth="1"/>
    <col min="10" max="10" width="11.42578125" style="458" customWidth="1"/>
    <col min="11" max="16384" width="9.140625" style="409"/>
  </cols>
  <sheetData>
    <row r="1" spans="1:13" s="275" customFormat="1" ht="22.5" customHeight="1">
      <c r="A1" s="1"/>
      <c r="B1" s="2"/>
      <c r="C1" s="2"/>
      <c r="D1" s="3"/>
      <c r="E1" s="4"/>
      <c r="F1" s="4"/>
      <c r="G1" s="4"/>
      <c r="H1" s="12"/>
      <c r="I1" s="884"/>
      <c r="J1" s="381"/>
    </row>
    <row r="2" spans="1:13" s="275" customFormat="1" ht="27.75" customHeight="1">
      <c r="A2" s="5"/>
      <c r="B2" s="6"/>
      <c r="C2" s="6"/>
      <c r="D2" s="4"/>
      <c r="E2" s="4"/>
      <c r="F2" s="4"/>
      <c r="G2" s="4"/>
      <c r="H2" s="13"/>
      <c r="I2" s="884"/>
      <c r="J2" s="1245"/>
    </row>
    <row r="3" spans="1:13" s="277" customFormat="1" ht="12" customHeight="1">
      <c r="A3" s="181"/>
      <c r="B3" s="1230"/>
      <c r="C3" s="1231"/>
      <c r="D3" s="1236" t="s">
        <v>419</v>
      </c>
      <c r="E3" s="1237"/>
      <c r="F3" s="1208" t="s">
        <v>671</v>
      </c>
      <c r="G3" s="1224" t="s">
        <v>672</v>
      </c>
      <c r="H3" s="1220" t="s">
        <v>723</v>
      </c>
      <c r="I3" s="1204" t="s">
        <v>757</v>
      </c>
      <c r="J3" s="1246"/>
    </row>
    <row r="4" spans="1:13" s="277" customFormat="1" ht="9.9499999999999993" customHeight="1">
      <c r="A4" s="142"/>
      <c r="B4" s="1232" t="s">
        <v>366</v>
      </c>
      <c r="C4" s="1233"/>
      <c r="D4" s="1238"/>
      <c r="E4" s="1239"/>
      <c r="F4" s="1242"/>
      <c r="G4" s="1225"/>
      <c r="H4" s="1221"/>
      <c r="I4" s="1205"/>
      <c r="J4" s="1246"/>
    </row>
    <row r="5" spans="1:13" s="277" customFormat="1" ht="9.9499999999999993" customHeight="1" thickBot="1">
      <c r="A5" s="142"/>
      <c r="B5" s="1234" t="s">
        <v>367</v>
      </c>
      <c r="C5" s="1214"/>
      <c r="D5" s="1238"/>
      <c r="E5" s="1239"/>
      <c r="F5" s="1242"/>
      <c r="G5" s="1225"/>
      <c r="H5" s="1221"/>
      <c r="I5" s="1205"/>
      <c r="J5" s="1246"/>
    </row>
    <row r="6" spans="1:13" s="277" customFormat="1" ht="9.9499999999999993" customHeight="1" thickTop="1">
      <c r="A6" s="142"/>
      <c r="B6" s="1234" t="s">
        <v>368</v>
      </c>
      <c r="C6" s="1214"/>
      <c r="D6" s="1238"/>
      <c r="E6" s="1239"/>
      <c r="F6" s="1242"/>
      <c r="G6" s="1225"/>
      <c r="H6" s="1222"/>
      <c r="I6" s="1206">
        <v>0</v>
      </c>
      <c r="J6" s="1217" t="s">
        <v>674</v>
      </c>
      <c r="K6" s="1235"/>
      <c r="L6" s="1235"/>
      <c r="M6" s="1235"/>
    </row>
    <row r="7" spans="1:13" s="277" customFormat="1" ht="9.9499999999999993" customHeight="1" thickBot="1">
      <c r="A7" s="142"/>
      <c r="B7" s="1234" t="s">
        <v>369</v>
      </c>
      <c r="C7" s="1214"/>
      <c r="D7" s="1240"/>
      <c r="E7" s="1241"/>
      <c r="F7" s="1243"/>
      <c r="G7" s="1225"/>
      <c r="H7" s="1222"/>
      <c r="I7" s="1244"/>
      <c r="J7" s="1217"/>
      <c r="K7" s="1235"/>
      <c r="L7" s="1235"/>
      <c r="M7" s="1235"/>
    </row>
    <row r="8" spans="1:13" s="277" customFormat="1" ht="20.25" customHeight="1" thickTop="1" thickBot="1">
      <c r="A8" s="142"/>
      <c r="B8" s="1228" t="s">
        <v>370</v>
      </c>
      <c r="C8" s="1229"/>
      <c r="D8" s="17" t="s">
        <v>0</v>
      </c>
      <c r="E8" s="18" t="s">
        <v>3</v>
      </c>
      <c r="F8" s="19" t="s">
        <v>673</v>
      </c>
      <c r="G8" s="1225"/>
      <c r="H8" s="1223"/>
      <c r="I8" s="159">
        <v>0</v>
      </c>
      <c r="J8" s="428" t="s">
        <v>712</v>
      </c>
    </row>
    <row r="9" spans="1:13" s="431" customFormat="1" ht="31.5" customHeight="1" thickTop="1">
      <c r="A9" s="142"/>
      <c r="B9" s="902" t="s">
        <v>998</v>
      </c>
      <c r="C9" s="784"/>
      <c r="D9" s="785"/>
      <c r="E9" s="785"/>
      <c r="F9" s="785"/>
      <c r="G9" s="785"/>
      <c r="H9" s="785"/>
      <c r="I9" s="429"/>
      <c r="J9" s="430"/>
    </row>
    <row r="10" spans="1:13" ht="14.25" customHeight="1">
      <c r="A10" s="142"/>
      <c r="B10" s="87"/>
      <c r="C10" s="68"/>
      <c r="D10" s="69"/>
      <c r="E10" s="69"/>
      <c r="F10" s="69"/>
      <c r="G10" s="70"/>
      <c r="H10" s="70"/>
      <c r="I10" s="893"/>
      <c r="J10" s="432"/>
    </row>
    <row r="11" spans="1:13" ht="14.25" customHeight="1">
      <c r="A11" s="142"/>
      <c r="B11" s="88" t="s">
        <v>859</v>
      </c>
      <c r="C11" s="71"/>
      <c r="D11" s="72"/>
      <c r="E11" s="72"/>
      <c r="F11" s="72"/>
      <c r="G11" s="73"/>
      <c r="H11" s="73"/>
      <c r="I11" s="894"/>
      <c r="J11" s="432"/>
    </row>
    <row r="12" spans="1:13" ht="14.25" customHeight="1">
      <c r="A12" s="142"/>
      <c r="B12" s="89"/>
      <c r="C12" s="74"/>
      <c r="D12" s="75"/>
      <c r="E12" s="75"/>
      <c r="F12" s="76"/>
      <c r="G12" s="77"/>
      <c r="H12" s="77"/>
      <c r="I12" s="895"/>
      <c r="J12" s="432"/>
    </row>
    <row r="13" spans="1:13" s="434" customFormat="1" ht="12.75" customHeight="1">
      <c r="A13" s="142"/>
      <c r="B13" s="903" t="s">
        <v>420</v>
      </c>
      <c r="C13" s="38" t="s">
        <v>417</v>
      </c>
      <c r="D13" s="39">
        <v>4</v>
      </c>
      <c r="E13" s="66">
        <v>4.5</v>
      </c>
      <c r="F13" s="182" t="s">
        <v>75</v>
      </c>
      <c r="G13" s="40" t="s">
        <v>289</v>
      </c>
      <c r="H13" s="904">
        <v>2540</v>
      </c>
      <c r="I13" s="584">
        <f>SUM(I14:I16)</f>
        <v>0</v>
      </c>
      <c r="J13" s="433"/>
    </row>
    <row r="14" spans="1:13" s="436" customFormat="1" ht="12.75" customHeight="1">
      <c r="A14" s="142"/>
      <c r="B14" s="905" t="s">
        <v>765</v>
      </c>
      <c r="C14" s="163"/>
      <c r="D14" s="570"/>
      <c r="E14" s="571"/>
      <c r="F14" s="183" t="s">
        <v>105</v>
      </c>
      <c r="G14" s="40"/>
      <c r="H14" s="906">
        <v>1123</v>
      </c>
      <c r="I14" s="304">
        <f>IF($I$6=0,0,ROUND(H14*(100%-$I$6%),0))</f>
        <v>0</v>
      </c>
      <c r="J14" s="435"/>
    </row>
    <row r="15" spans="1:13" s="436" customFormat="1" ht="12.75" customHeight="1">
      <c r="A15" s="142"/>
      <c r="B15" s="905" t="s">
        <v>410</v>
      </c>
      <c r="C15" s="184" t="s">
        <v>789</v>
      </c>
      <c r="D15" s="570"/>
      <c r="E15" s="571"/>
      <c r="F15" s="183">
        <v>50</v>
      </c>
      <c r="G15" s="40"/>
      <c r="H15" s="906">
        <v>1342</v>
      </c>
      <c r="I15" s="304">
        <f>IF($I$6=0,0,ROUND(H15*(100%-$I$6%),0))</f>
        <v>0</v>
      </c>
      <c r="J15" s="435"/>
    </row>
    <row r="16" spans="1:13" s="436" customFormat="1" ht="12.75" customHeight="1">
      <c r="A16" s="142"/>
      <c r="B16" s="905" t="s">
        <v>112</v>
      </c>
      <c r="C16" s="185"/>
      <c r="D16" s="572"/>
      <c r="E16" s="573"/>
      <c r="F16" s="186"/>
      <c r="G16" s="40"/>
      <c r="H16" s="907">
        <v>75</v>
      </c>
      <c r="I16" s="586">
        <f>IF($I$8=0,0,ROUND(H16*(100%-$I$8%),0))</f>
        <v>0</v>
      </c>
      <c r="J16" s="437"/>
    </row>
    <row r="17" spans="1:10" s="434" customFormat="1" ht="12.75" customHeight="1">
      <c r="A17" s="142"/>
      <c r="B17" s="908" t="s">
        <v>421</v>
      </c>
      <c r="C17" s="187" t="s">
        <v>417</v>
      </c>
      <c r="D17" s="574">
        <v>5</v>
      </c>
      <c r="E17" s="574">
        <v>5.4</v>
      </c>
      <c r="F17" s="188" t="s">
        <v>75</v>
      </c>
      <c r="G17" s="41" t="s">
        <v>289</v>
      </c>
      <c r="H17" s="909">
        <v>2641</v>
      </c>
      <c r="I17" s="587">
        <f>SUM(I18:I20)</f>
        <v>0</v>
      </c>
      <c r="J17" s="433"/>
    </row>
    <row r="18" spans="1:10" s="436" customFormat="1" ht="12.75" customHeight="1">
      <c r="A18" s="142"/>
      <c r="B18" s="910" t="s">
        <v>766</v>
      </c>
      <c r="C18" s="189"/>
      <c r="D18" s="575"/>
      <c r="E18" s="576"/>
      <c r="F18" s="190" t="s">
        <v>105</v>
      </c>
      <c r="G18" s="41"/>
      <c r="H18" s="911">
        <v>1138</v>
      </c>
      <c r="I18" s="438">
        <f t="shared" ref="I18:I19" si="0">IF($I$6=0,0,ROUND(H18*(100%-$I$6%),0))</f>
        <v>0</v>
      </c>
      <c r="J18" s="435"/>
    </row>
    <row r="19" spans="1:10" s="436" customFormat="1" ht="12.75" customHeight="1">
      <c r="A19" s="142"/>
      <c r="B19" s="910" t="s">
        <v>303</v>
      </c>
      <c r="C19" s="61" t="s">
        <v>789</v>
      </c>
      <c r="D19" s="575"/>
      <c r="E19" s="576"/>
      <c r="F19" s="190">
        <v>50</v>
      </c>
      <c r="G19" s="41"/>
      <c r="H19" s="911">
        <v>1428</v>
      </c>
      <c r="I19" s="438">
        <f t="shared" si="0"/>
        <v>0</v>
      </c>
      <c r="J19" s="435"/>
    </row>
    <row r="20" spans="1:10" s="436" customFormat="1" ht="12.75" customHeight="1">
      <c r="A20" s="142"/>
      <c r="B20" s="910" t="s">
        <v>112</v>
      </c>
      <c r="C20" s="189"/>
      <c r="D20" s="577"/>
      <c r="E20" s="578"/>
      <c r="F20" s="191"/>
      <c r="G20" s="41"/>
      <c r="H20" s="911">
        <v>75</v>
      </c>
      <c r="I20" s="588">
        <f>IF($I$8=0,0,ROUND(H20*(100%-$I$8%),0))</f>
        <v>0</v>
      </c>
      <c r="J20" s="437"/>
    </row>
    <row r="21" spans="1:10" s="434" customFormat="1" ht="12.75" customHeight="1">
      <c r="A21" s="142"/>
      <c r="B21" s="903" t="s">
        <v>422</v>
      </c>
      <c r="C21" s="42" t="s">
        <v>417</v>
      </c>
      <c r="D21" s="572">
        <v>5.6</v>
      </c>
      <c r="E21" s="579">
        <v>6.7</v>
      </c>
      <c r="F21" s="182" t="s">
        <v>365</v>
      </c>
      <c r="G21" s="40" t="s">
        <v>289</v>
      </c>
      <c r="H21" s="912">
        <v>2856</v>
      </c>
      <c r="I21" s="590">
        <f>SUM(I22:I24)</f>
        <v>0</v>
      </c>
      <c r="J21" s="433"/>
    </row>
    <row r="22" spans="1:10" s="436" customFormat="1" ht="12.75" customHeight="1">
      <c r="A22" s="142"/>
      <c r="B22" s="905" t="s">
        <v>767</v>
      </c>
      <c r="C22" s="163"/>
      <c r="D22" s="570"/>
      <c r="E22" s="571"/>
      <c r="F22" s="183" t="s">
        <v>371</v>
      </c>
      <c r="G22" s="40"/>
      <c r="H22" s="906">
        <v>1168</v>
      </c>
      <c r="I22" s="304">
        <f t="shared" ref="I22:I23" si="1">IF($I$6=0,0,ROUND(H22*(100%-$I$6%),0))</f>
        <v>0</v>
      </c>
      <c r="J22" s="435"/>
    </row>
    <row r="23" spans="1:10" s="436" customFormat="1" ht="12.75" customHeight="1">
      <c r="A23" s="142"/>
      <c r="B23" s="905" t="s">
        <v>305</v>
      </c>
      <c r="C23" s="184" t="s">
        <v>789</v>
      </c>
      <c r="D23" s="570"/>
      <c r="E23" s="571"/>
      <c r="F23" s="183">
        <v>52</v>
      </c>
      <c r="G23" s="40"/>
      <c r="H23" s="906">
        <v>1613</v>
      </c>
      <c r="I23" s="304">
        <f t="shared" si="1"/>
        <v>0</v>
      </c>
      <c r="J23" s="435"/>
    </row>
    <row r="24" spans="1:10" s="436" customFormat="1" ht="12.75" customHeight="1">
      <c r="A24" s="142"/>
      <c r="B24" s="905" t="s">
        <v>112</v>
      </c>
      <c r="C24" s="163"/>
      <c r="D24" s="580"/>
      <c r="E24" s="573"/>
      <c r="F24" s="186"/>
      <c r="G24" s="40"/>
      <c r="H24" s="907">
        <v>75</v>
      </c>
      <c r="I24" s="586">
        <f>IF($I$8=0,0,ROUND(H24*(100%-$I$8%),0))</f>
        <v>0</v>
      </c>
      <c r="J24" s="437"/>
    </row>
    <row r="25" spans="1:10" ht="12.75" customHeight="1">
      <c r="A25" s="142"/>
      <c r="B25" s="908" t="s">
        <v>423</v>
      </c>
      <c r="C25" s="43" t="s">
        <v>418</v>
      </c>
      <c r="D25" s="574">
        <v>7.1</v>
      </c>
      <c r="E25" s="574">
        <v>7.1</v>
      </c>
      <c r="F25" s="192" t="s">
        <v>781</v>
      </c>
      <c r="G25" s="41" t="s">
        <v>289</v>
      </c>
      <c r="H25" s="909">
        <v>3033</v>
      </c>
      <c r="I25" s="587">
        <f>I27+I28+I30</f>
        <v>0</v>
      </c>
      <c r="J25" s="433"/>
    </row>
    <row r="26" spans="1:10" ht="12.75" customHeight="1">
      <c r="A26" s="142"/>
      <c r="B26" s="908" t="s">
        <v>424</v>
      </c>
      <c r="C26" s="44" t="s">
        <v>417</v>
      </c>
      <c r="D26" s="581">
        <v>7.1</v>
      </c>
      <c r="E26" s="581">
        <v>8</v>
      </c>
      <c r="F26" s="188" t="s">
        <v>75</v>
      </c>
      <c r="G26" s="41" t="s">
        <v>349</v>
      </c>
      <c r="H26" s="909">
        <v>3566</v>
      </c>
      <c r="I26" s="587">
        <f>I27+I29+I30</f>
        <v>0</v>
      </c>
      <c r="J26" s="433"/>
    </row>
    <row r="27" spans="1:10" s="436" customFormat="1" ht="12.75" customHeight="1">
      <c r="A27" s="142"/>
      <c r="B27" s="910" t="s">
        <v>345</v>
      </c>
      <c r="C27" s="189"/>
      <c r="D27" s="575"/>
      <c r="E27" s="576"/>
      <c r="F27" s="190" t="s">
        <v>371</v>
      </c>
      <c r="G27" s="41"/>
      <c r="H27" s="911">
        <v>1273</v>
      </c>
      <c r="I27" s="438">
        <f t="shared" ref="I27:I29" si="2">IF($I$6=0,0,ROUND(H27*(100%-$I$6%),0))</f>
        <v>0</v>
      </c>
      <c r="J27" s="435"/>
    </row>
    <row r="28" spans="1:10" s="436" customFormat="1" ht="12.75" customHeight="1">
      <c r="A28" s="142"/>
      <c r="B28" s="910" t="s">
        <v>181</v>
      </c>
      <c r="C28" s="61" t="s">
        <v>789</v>
      </c>
      <c r="D28" s="575"/>
      <c r="E28" s="576"/>
      <c r="F28" s="190">
        <v>54</v>
      </c>
      <c r="G28" s="41"/>
      <c r="H28" s="911">
        <v>1685</v>
      </c>
      <c r="I28" s="438">
        <f t="shared" si="2"/>
        <v>0</v>
      </c>
      <c r="J28" s="435"/>
    </row>
    <row r="29" spans="1:10" s="436" customFormat="1" ht="12.75" customHeight="1">
      <c r="A29" s="142"/>
      <c r="B29" s="910" t="s">
        <v>33</v>
      </c>
      <c r="C29" s="61" t="s">
        <v>789</v>
      </c>
      <c r="D29" s="575"/>
      <c r="E29" s="576"/>
      <c r="F29" s="190">
        <v>51</v>
      </c>
      <c r="G29" s="41"/>
      <c r="H29" s="911">
        <v>2218</v>
      </c>
      <c r="I29" s="438">
        <f t="shared" si="2"/>
        <v>0</v>
      </c>
      <c r="J29" s="435"/>
    </row>
    <row r="30" spans="1:10" s="436" customFormat="1" ht="12.75" customHeight="1">
      <c r="A30" s="142"/>
      <c r="B30" s="910" t="s">
        <v>112</v>
      </c>
      <c r="C30" s="189"/>
      <c r="D30" s="575"/>
      <c r="E30" s="576"/>
      <c r="F30" s="190"/>
      <c r="G30" s="41"/>
      <c r="H30" s="911">
        <v>75</v>
      </c>
      <c r="I30" s="588">
        <f>IF($I$8=0,0,ROUND(H30*(100%-$I$8%),0))</f>
        <v>0</v>
      </c>
      <c r="J30" s="437"/>
    </row>
    <row r="31" spans="1:10" s="434" customFormat="1" ht="12.75" customHeight="1">
      <c r="A31" s="142"/>
      <c r="B31" s="903" t="s">
        <v>425</v>
      </c>
      <c r="C31" s="193" t="s">
        <v>418</v>
      </c>
      <c r="D31" s="579">
        <v>9</v>
      </c>
      <c r="E31" s="579">
        <v>9</v>
      </c>
      <c r="F31" s="182" t="s">
        <v>75</v>
      </c>
      <c r="G31" s="40" t="s">
        <v>289</v>
      </c>
      <c r="H31" s="912">
        <v>3731</v>
      </c>
      <c r="I31" s="590">
        <f>SUM(I32:I34)</f>
        <v>0</v>
      </c>
      <c r="J31" s="433"/>
    </row>
    <row r="32" spans="1:10" s="436" customFormat="1" ht="12.75" customHeight="1">
      <c r="A32" s="142"/>
      <c r="B32" s="905" t="s">
        <v>346</v>
      </c>
      <c r="C32" s="163"/>
      <c r="D32" s="570"/>
      <c r="E32" s="571"/>
      <c r="F32" s="183" t="s">
        <v>92</v>
      </c>
      <c r="G32" s="40"/>
      <c r="H32" s="906">
        <v>1573</v>
      </c>
      <c r="I32" s="304">
        <f t="shared" ref="I32:I33" si="3">IF($I$6=0,0,ROUND(H32*(100%-$I$6%),0))</f>
        <v>0</v>
      </c>
      <c r="J32" s="435"/>
    </row>
    <row r="33" spans="1:10" s="436" customFormat="1" ht="12.75" customHeight="1">
      <c r="A33" s="142"/>
      <c r="B33" s="905" t="s">
        <v>183</v>
      </c>
      <c r="C33" s="184" t="s">
        <v>789</v>
      </c>
      <c r="D33" s="570"/>
      <c r="E33" s="571"/>
      <c r="F33" s="183">
        <v>57</v>
      </c>
      <c r="G33" s="40"/>
      <c r="H33" s="906">
        <v>2083</v>
      </c>
      <c r="I33" s="304">
        <f t="shared" si="3"/>
        <v>0</v>
      </c>
      <c r="J33" s="435"/>
    </row>
    <row r="34" spans="1:10" s="436" customFormat="1" ht="12.75" customHeight="1">
      <c r="A34" s="142"/>
      <c r="B34" s="905" t="s">
        <v>112</v>
      </c>
      <c r="C34" s="163"/>
      <c r="D34" s="570"/>
      <c r="E34" s="571"/>
      <c r="F34" s="183"/>
      <c r="G34" s="40"/>
      <c r="H34" s="906">
        <v>75</v>
      </c>
      <c r="I34" s="586">
        <f>IF($I$8=0,0,ROUND(H34*(100%-$I$8%),0))</f>
        <v>0</v>
      </c>
      <c r="J34" s="437"/>
    </row>
    <row r="35" spans="1:10" ht="12.75" customHeight="1">
      <c r="A35" s="142"/>
      <c r="B35" s="908" t="s">
        <v>426</v>
      </c>
      <c r="C35" s="194" t="s">
        <v>418</v>
      </c>
      <c r="D35" s="574">
        <v>10</v>
      </c>
      <c r="E35" s="574">
        <v>11.2</v>
      </c>
      <c r="F35" s="188" t="s">
        <v>75</v>
      </c>
      <c r="G35" s="41" t="s">
        <v>289</v>
      </c>
      <c r="H35" s="913">
        <v>4061</v>
      </c>
      <c r="I35" s="305">
        <f>I40+I41+I46</f>
        <v>0</v>
      </c>
      <c r="J35" s="433"/>
    </row>
    <row r="36" spans="1:10" ht="12.75" customHeight="1">
      <c r="A36" s="142"/>
      <c r="B36" s="908" t="s">
        <v>774</v>
      </c>
      <c r="C36" s="45" t="s">
        <v>416</v>
      </c>
      <c r="D36" s="581"/>
      <c r="E36" s="581"/>
      <c r="F36" s="188" t="s">
        <v>75</v>
      </c>
      <c r="G36" s="41" t="s">
        <v>349</v>
      </c>
      <c r="H36" s="913">
        <v>4435</v>
      </c>
      <c r="I36" s="305">
        <f>I40+I42+I46</f>
        <v>0</v>
      </c>
      <c r="J36" s="433"/>
    </row>
    <row r="37" spans="1:10" ht="12.75" customHeight="1">
      <c r="A37" s="142"/>
      <c r="B37" s="908" t="s">
        <v>775</v>
      </c>
      <c r="C37" s="45" t="s">
        <v>416</v>
      </c>
      <c r="D37" s="581"/>
      <c r="E37" s="581"/>
      <c r="F37" s="188" t="s">
        <v>75</v>
      </c>
      <c r="G37" s="41" t="s">
        <v>349</v>
      </c>
      <c r="H37" s="913">
        <v>4595</v>
      </c>
      <c r="I37" s="305">
        <f>I40+I43+I46</f>
        <v>0</v>
      </c>
      <c r="J37" s="433"/>
    </row>
    <row r="38" spans="1:10" ht="12.75" customHeight="1">
      <c r="A38" s="142"/>
      <c r="B38" s="908" t="s">
        <v>427</v>
      </c>
      <c r="C38" s="44" t="s">
        <v>417</v>
      </c>
      <c r="D38" s="581"/>
      <c r="E38" s="581"/>
      <c r="F38" s="188" t="s">
        <v>75</v>
      </c>
      <c r="G38" s="41" t="s">
        <v>350</v>
      </c>
      <c r="H38" s="913">
        <v>5105</v>
      </c>
      <c r="I38" s="305">
        <f>I40+I44+I46</f>
        <v>0</v>
      </c>
      <c r="J38" s="433"/>
    </row>
    <row r="39" spans="1:10" ht="12.75" customHeight="1">
      <c r="A39" s="142"/>
      <c r="B39" s="908" t="s">
        <v>428</v>
      </c>
      <c r="C39" s="44" t="s">
        <v>417</v>
      </c>
      <c r="D39" s="581"/>
      <c r="E39" s="581"/>
      <c r="F39" s="188" t="s">
        <v>75</v>
      </c>
      <c r="G39" s="41" t="s">
        <v>350</v>
      </c>
      <c r="H39" s="913">
        <v>5536</v>
      </c>
      <c r="I39" s="438">
        <f t="shared" ref="I39:I45" si="4">IF($I$6=0,0,ROUND(H39*(100%-$I$6%),0))</f>
        <v>0</v>
      </c>
      <c r="J39" s="433"/>
    </row>
    <row r="40" spans="1:10" s="436" customFormat="1" ht="12.75" customHeight="1">
      <c r="A40" s="142"/>
      <c r="B40" s="910" t="s">
        <v>346</v>
      </c>
      <c r="C40" s="189"/>
      <c r="D40" s="575"/>
      <c r="E40" s="576"/>
      <c r="F40" s="190" t="s">
        <v>77</v>
      </c>
      <c r="G40" s="41"/>
      <c r="H40" s="914">
        <v>1573</v>
      </c>
      <c r="I40" s="438">
        <f t="shared" si="4"/>
        <v>0</v>
      </c>
      <c r="J40" s="435"/>
    </row>
    <row r="41" spans="1:10" s="436" customFormat="1" ht="12.75" customHeight="1">
      <c r="A41" s="142"/>
      <c r="B41" s="910" t="s">
        <v>247</v>
      </c>
      <c r="C41" s="61" t="s">
        <v>789</v>
      </c>
      <c r="D41" s="575"/>
      <c r="E41" s="576"/>
      <c r="F41" s="190">
        <v>57</v>
      </c>
      <c r="G41" s="41"/>
      <c r="H41" s="914">
        <v>2413</v>
      </c>
      <c r="I41" s="438">
        <f t="shared" si="4"/>
        <v>0</v>
      </c>
      <c r="J41" s="435"/>
    </row>
    <row r="42" spans="1:10" s="436" customFormat="1" ht="12.75" customHeight="1">
      <c r="A42" s="142"/>
      <c r="B42" s="910" t="s">
        <v>763</v>
      </c>
      <c r="C42" s="61" t="s">
        <v>789</v>
      </c>
      <c r="D42" s="575"/>
      <c r="E42" s="576"/>
      <c r="F42" s="190">
        <v>49</v>
      </c>
      <c r="G42" s="41"/>
      <c r="H42" s="914">
        <v>2787</v>
      </c>
      <c r="I42" s="438">
        <f t="shared" si="4"/>
        <v>0</v>
      </c>
      <c r="J42" s="435"/>
    </row>
    <row r="43" spans="1:10" s="436" customFormat="1" ht="12.75" customHeight="1">
      <c r="A43" s="142"/>
      <c r="B43" s="910" t="s">
        <v>758</v>
      </c>
      <c r="C43" s="61" t="s">
        <v>790</v>
      </c>
      <c r="D43" s="575"/>
      <c r="E43" s="576"/>
      <c r="F43" s="190">
        <v>49</v>
      </c>
      <c r="G43" s="41"/>
      <c r="H43" s="914">
        <v>2947</v>
      </c>
      <c r="I43" s="438">
        <f t="shared" si="4"/>
        <v>0</v>
      </c>
      <c r="J43" s="435"/>
    </row>
    <row r="44" spans="1:10" s="436" customFormat="1" ht="12.75" customHeight="1">
      <c r="A44" s="142"/>
      <c r="B44" s="910" t="s">
        <v>39</v>
      </c>
      <c r="C44" s="61" t="s">
        <v>789</v>
      </c>
      <c r="D44" s="575"/>
      <c r="E44" s="576"/>
      <c r="F44" s="190">
        <v>48</v>
      </c>
      <c r="G44" s="41"/>
      <c r="H44" s="914">
        <v>3457</v>
      </c>
      <c r="I44" s="438">
        <f t="shared" si="4"/>
        <v>0</v>
      </c>
      <c r="J44" s="435"/>
    </row>
    <row r="45" spans="1:10" s="436" customFormat="1" ht="12.75" customHeight="1">
      <c r="A45" s="142"/>
      <c r="B45" s="910" t="s">
        <v>40</v>
      </c>
      <c r="C45" s="61" t="s">
        <v>790</v>
      </c>
      <c r="D45" s="575"/>
      <c r="E45" s="576"/>
      <c r="F45" s="190">
        <v>48</v>
      </c>
      <c r="G45" s="41"/>
      <c r="H45" s="914">
        <v>3888</v>
      </c>
      <c r="I45" s="438">
        <f t="shared" si="4"/>
        <v>0</v>
      </c>
      <c r="J45" s="435"/>
    </row>
    <row r="46" spans="1:10" s="436" customFormat="1" ht="12.75" customHeight="1">
      <c r="A46" s="142"/>
      <c r="B46" s="915" t="s">
        <v>112</v>
      </c>
      <c r="C46" s="46"/>
      <c r="D46" s="582"/>
      <c r="E46" s="583"/>
      <c r="F46" s="47"/>
      <c r="G46" s="48"/>
      <c r="H46" s="914">
        <v>75</v>
      </c>
      <c r="I46" s="693">
        <f>IF($I$8=0,0,ROUND(H46*(100%-$I$8%),0))</f>
        <v>0</v>
      </c>
      <c r="J46" s="437"/>
    </row>
    <row r="47" spans="1:10" ht="12.75" customHeight="1">
      <c r="A47" s="142"/>
      <c r="B47" s="903" t="s">
        <v>776</v>
      </c>
      <c r="C47" s="195" t="s">
        <v>416</v>
      </c>
      <c r="D47" s="579">
        <v>12.5</v>
      </c>
      <c r="E47" s="579">
        <v>14</v>
      </c>
      <c r="F47" s="182" t="s">
        <v>95</v>
      </c>
      <c r="G47" s="40" t="s">
        <v>349</v>
      </c>
      <c r="H47" s="912">
        <v>4932</v>
      </c>
      <c r="I47" s="590">
        <f>I51+I52+I56</f>
        <v>0</v>
      </c>
      <c r="J47" s="433"/>
    </row>
    <row r="48" spans="1:10" ht="12.75" customHeight="1">
      <c r="A48" s="142"/>
      <c r="B48" s="903" t="s">
        <v>777</v>
      </c>
      <c r="C48" s="49" t="s">
        <v>416</v>
      </c>
      <c r="D48" s="572"/>
      <c r="E48" s="572"/>
      <c r="F48" s="182" t="s">
        <v>95</v>
      </c>
      <c r="G48" s="40" t="s">
        <v>349</v>
      </c>
      <c r="H48" s="912">
        <v>5037</v>
      </c>
      <c r="I48" s="590">
        <f>I51+I53+I56</f>
        <v>0</v>
      </c>
      <c r="J48" s="433"/>
    </row>
    <row r="49" spans="1:10" ht="12.75" customHeight="1">
      <c r="A49" s="142"/>
      <c r="B49" s="903" t="s">
        <v>429</v>
      </c>
      <c r="C49" s="42" t="s">
        <v>417</v>
      </c>
      <c r="D49" s="572"/>
      <c r="E49" s="572"/>
      <c r="F49" s="182" t="s">
        <v>75</v>
      </c>
      <c r="G49" s="40" t="s">
        <v>350</v>
      </c>
      <c r="H49" s="912">
        <v>5822</v>
      </c>
      <c r="I49" s="590">
        <f>I51+I54+I56</f>
        <v>0</v>
      </c>
      <c r="J49" s="433"/>
    </row>
    <row r="50" spans="1:10" ht="12.75" customHeight="1">
      <c r="A50" s="142"/>
      <c r="B50" s="903" t="s">
        <v>430</v>
      </c>
      <c r="C50" s="42" t="s">
        <v>417</v>
      </c>
      <c r="D50" s="572"/>
      <c r="E50" s="572"/>
      <c r="F50" s="182" t="s">
        <v>75</v>
      </c>
      <c r="G50" s="40" t="s">
        <v>350</v>
      </c>
      <c r="H50" s="912">
        <v>6137</v>
      </c>
      <c r="I50" s="590">
        <f>I51+I55+I56</f>
        <v>0</v>
      </c>
      <c r="J50" s="433"/>
    </row>
    <row r="51" spans="1:10" s="436" customFormat="1" ht="12.75" customHeight="1">
      <c r="A51" s="142"/>
      <c r="B51" s="905" t="s">
        <v>347</v>
      </c>
      <c r="C51" s="163"/>
      <c r="D51" s="570"/>
      <c r="E51" s="571"/>
      <c r="F51" s="183" t="s">
        <v>372</v>
      </c>
      <c r="G51" s="40"/>
      <c r="H51" s="906">
        <v>1690</v>
      </c>
      <c r="I51" s="304">
        <f>IF($I$6=0,0,ROUND(H51*(100%-$I$6%),0))</f>
        <v>0</v>
      </c>
      <c r="J51" s="435"/>
    </row>
    <row r="52" spans="1:10" s="436" customFormat="1" ht="12.75" customHeight="1">
      <c r="A52" s="142"/>
      <c r="B52" s="905" t="s">
        <v>759</v>
      </c>
      <c r="C52" s="184" t="s">
        <v>789</v>
      </c>
      <c r="D52" s="570"/>
      <c r="E52" s="571"/>
      <c r="F52" s="183">
        <v>50</v>
      </c>
      <c r="G52" s="40"/>
      <c r="H52" s="906">
        <v>3167</v>
      </c>
      <c r="I52" s="304">
        <f t="shared" ref="I52:I55" si="5">IF($I$6=0,0,ROUND(H52*(100%-$I$6%),0))</f>
        <v>0</v>
      </c>
      <c r="J52" s="435"/>
    </row>
    <row r="53" spans="1:10" s="436" customFormat="1" ht="12.75" customHeight="1">
      <c r="A53" s="142"/>
      <c r="B53" s="905" t="s">
        <v>760</v>
      </c>
      <c r="C53" s="184" t="s">
        <v>790</v>
      </c>
      <c r="D53" s="570"/>
      <c r="E53" s="571"/>
      <c r="F53" s="183">
        <v>50</v>
      </c>
      <c r="G53" s="40"/>
      <c r="H53" s="906">
        <v>3272</v>
      </c>
      <c r="I53" s="304">
        <f t="shared" si="5"/>
        <v>0</v>
      </c>
      <c r="J53" s="435"/>
    </row>
    <row r="54" spans="1:10" s="436" customFormat="1" ht="12.75" customHeight="1">
      <c r="A54" s="142"/>
      <c r="B54" s="905" t="s">
        <v>35</v>
      </c>
      <c r="C54" s="184" t="s">
        <v>789</v>
      </c>
      <c r="D54" s="570"/>
      <c r="E54" s="571"/>
      <c r="F54" s="183">
        <v>48</v>
      </c>
      <c r="G54" s="40"/>
      <c r="H54" s="906">
        <v>4057</v>
      </c>
      <c r="I54" s="304">
        <f t="shared" si="5"/>
        <v>0</v>
      </c>
      <c r="J54" s="435"/>
    </row>
    <row r="55" spans="1:10" s="436" customFormat="1" ht="12.75" customHeight="1">
      <c r="A55" s="142"/>
      <c r="B55" s="905" t="s">
        <v>36</v>
      </c>
      <c r="C55" s="184" t="s">
        <v>790</v>
      </c>
      <c r="D55" s="570"/>
      <c r="E55" s="571"/>
      <c r="F55" s="183">
        <v>48</v>
      </c>
      <c r="G55" s="40"/>
      <c r="H55" s="906">
        <v>4372</v>
      </c>
      <c r="I55" s="304">
        <f t="shared" si="5"/>
        <v>0</v>
      </c>
      <c r="J55" s="435"/>
    </row>
    <row r="56" spans="1:10" s="436" customFormat="1" ht="12.75" customHeight="1">
      <c r="A56" s="142"/>
      <c r="B56" s="905" t="s">
        <v>112</v>
      </c>
      <c r="C56" s="163"/>
      <c r="D56" s="570"/>
      <c r="E56" s="571"/>
      <c r="F56" s="183"/>
      <c r="G56" s="40"/>
      <c r="H56" s="906">
        <v>75</v>
      </c>
      <c r="I56" s="586">
        <f>IF($I$8=0,0,ROUND(H56*(100%-$I$8%),0))</f>
        <v>0</v>
      </c>
      <c r="J56" s="437"/>
    </row>
    <row r="57" spans="1:10" ht="12.75" customHeight="1">
      <c r="A57" s="142"/>
      <c r="B57" s="908" t="s">
        <v>778</v>
      </c>
      <c r="C57" s="196" t="s">
        <v>416</v>
      </c>
      <c r="D57" s="574">
        <v>14</v>
      </c>
      <c r="E57" s="574">
        <v>16</v>
      </c>
      <c r="F57" s="192" t="s">
        <v>782</v>
      </c>
      <c r="G57" s="41" t="s">
        <v>349</v>
      </c>
      <c r="H57" s="909">
        <v>5557</v>
      </c>
      <c r="I57" s="587">
        <f>I61+I62+I66</f>
        <v>0</v>
      </c>
      <c r="J57" s="433"/>
    </row>
    <row r="58" spans="1:10" ht="12.75" customHeight="1">
      <c r="A58" s="142"/>
      <c r="B58" s="908" t="s">
        <v>779</v>
      </c>
      <c r="C58" s="45" t="s">
        <v>416</v>
      </c>
      <c r="D58" s="581"/>
      <c r="E58" s="581"/>
      <c r="F58" s="192" t="s">
        <v>782</v>
      </c>
      <c r="G58" s="41" t="s">
        <v>349</v>
      </c>
      <c r="H58" s="909">
        <v>5667</v>
      </c>
      <c r="I58" s="587">
        <f>I61+I63+I66</f>
        <v>0</v>
      </c>
      <c r="J58" s="433"/>
    </row>
    <row r="59" spans="1:10" ht="12.75" customHeight="1">
      <c r="A59" s="142"/>
      <c r="B59" s="908" t="s">
        <v>431</v>
      </c>
      <c r="C59" s="44" t="s">
        <v>417</v>
      </c>
      <c r="D59" s="581"/>
      <c r="E59" s="581"/>
      <c r="F59" s="188" t="s">
        <v>365</v>
      </c>
      <c r="G59" s="41" t="s">
        <v>350</v>
      </c>
      <c r="H59" s="909">
        <v>6300</v>
      </c>
      <c r="I59" s="587">
        <f>I61+I64+I66</f>
        <v>0</v>
      </c>
      <c r="J59" s="433"/>
    </row>
    <row r="60" spans="1:10" ht="12.75" customHeight="1">
      <c r="A60" s="142"/>
      <c r="B60" s="908" t="s">
        <v>432</v>
      </c>
      <c r="C60" s="44" t="s">
        <v>417</v>
      </c>
      <c r="D60" s="581"/>
      <c r="E60" s="581"/>
      <c r="F60" s="188" t="s">
        <v>365</v>
      </c>
      <c r="G60" s="41" t="s">
        <v>350</v>
      </c>
      <c r="H60" s="909">
        <v>7024</v>
      </c>
      <c r="I60" s="587">
        <f>I61+I65+I66</f>
        <v>0</v>
      </c>
      <c r="J60" s="433"/>
    </row>
    <row r="61" spans="1:10" s="436" customFormat="1" ht="12.75" customHeight="1">
      <c r="A61" s="142"/>
      <c r="B61" s="910" t="s">
        <v>348</v>
      </c>
      <c r="C61" s="189"/>
      <c r="D61" s="575"/>
      <c r="E61" s="576"/>
      <c r="F61" s="190" t="s">
        <v>373</v>
      </c>
      <c r="G61" s="41"/>
      <c r="H61" s="916">
        <v>1827</v>
      </c>
      <c r="I61" s="438">
        <f t="shared" ref="I61:I65" si="6">IF($I$6=0,0,ROUND(H61*(100%-$I$6%),0))</f>
        <v>0</v>
      </c>
      <c r="J61" s="435"/>
    </row>
    <row r="62" spans="1:10" s="436" customFormat="1" ht="12.75" customHeight="1">
      <c r="A62" s="142"/>
      <c r="B62" s="910" t="s">
        <v>761</v>
      </c>
      <c r="C62" s="61" t="s">
        <v>789</v>
      </c>
      <c r="D62" s="575"/>
      <c r="E62" s="576"/>
      <c r="F62" s="190">
        <v>51</v>
      </c>
      <c r="G62" s="41"/>
      <c r="H62" s="916">
        <v>3655</v>
      </c>
      <c r="I62" s="438">
        <f t="shared" si="6"/>
        <v>0</v>
      </c>
      <c r="J62" s="435"/>
    </row>
    <row r="63" spans="1:10" s="436" customFormat="1" ht="12.75" customHeight="1">
      <c r="A63" s="142"/>
      <c r="B63" s="910" t="s">
        <v>762</v>
      </c>
      <c r="C63" s="61" t="s">
        <v>790</v>
      </c>
      <c r="D63" s="575"/>
      <c r="E63" s="576"/>
      <c r="F63" s="190">
        <v>51</v>
      </c>
      <c r="G63" s="41"/>
      <c r="H63" s="916">
        <v>3765</v>
      </c>
      <c r="I63" s="438">
        <f t="shared" si="6"/>
        <v>0</v>
      </c>
      <c r="J63" s="435"/>
    </row>
    <row r="64" spans="1:10" s="436" customFormat="1" ht="12.75" customHeight="1">
      <c r="A64" s="142"/>
      <c r="B64" s="910" t="s">
        <v>37</v>
      </c>
      <c r="C64" s="61" t="s">
        <v>789</v>
      </c>
      <c r="D64" s="575"/>
      <c r="E64" s="576"/>
      <c r="F64" s="190">
        <v>49</v>
      </c>
      <c r="G64" s="41"/>
      <c r="H64" s="916">
        <v>4398</v>
      </c>
      <c r="I64" s="438">
        <f t="shared" si="6"/>
        <v>0</v>
      </c>
      <c r="J64" s="435"/>
    </row>
    <row r="65" spans="1:12" s="436" customFormat="1" ht="12.75" customHeight="1">
      <c r="A65" s="142"/>
      <c r="B65" s="910" t="s">
        <v>38</v>
      </c>
      <c r="C65" s="61" t="s">
        <v>790</v>
      </c>
      <c r="D65" s="575"/>
      <c r="E65" s="576"/>
      <c r="F65" s="190">
        <v>49</v>
      </c>
      <c r="G65" s="41"/>
      <c r="H65" s="916">
        <v>5122</v>
      </c>
      <c r="I65" s="438">
        <f t="shared" si="6"/>
        <v>0</v>
      </c>
      <c r="J65" s="435"/>
    </row>
    <row r="66" spans="1:12" s="436" customFormat="1" ht="12.75" customHeight="1">
      <c r="A66" s="142"/>
      <c r="B66" s="910" t="s">
        <v>112</v>
      </c>
      <c r="C66" s="189"/>
      <c r="D66" s="575"/>
      <c r="E66" s="576"/>
      <c r="F66" s="190"/>
      <c r="G66" s="41"/>
      <c r="H66" s="916">
        <v>75</v>
      </c>
      <c r="I66" s="588">
        <f>IF($I$8=0,0,ROUND(H66*(100%-$I$8%),0))</f>
        <v>0</v>
      </c>
      <c r="J66" s="437"/>
    </row>
    <row r="67" spans="1:12" s="385" customFormat="1" ht="15" customHeight="1">
      <c r="A67" s="142"/>
      <c r="B67" s="917" t="s">
        <v>780</v>
      </c>
      <c r="C67" s="918"/>
      <c r="D67" s="918"/>
      <c r="E67" s="918"/>
      <c r="F67" s="918"/>
      <c r="G67" s="918"/>
      <c r="H67" s="918"/>
      <c r="I67" s="439"/>
      <c r="J67" s="440"/>
    </row>
    <row r="68" spans="1:12" s="287" customFormat="1" ht="12.75" customHeight="1">
      <c r="A68" s="142"/>
      <c r="B68" s="919" t="s">
        <v>1092</v>
      </c>
      <c r="C68" s="50"/>
      <c r="D68" s="50"/>
      <c r="E68" s="50"/>
      <c r="F68" s="50"/>
      <c r="G68" s="50"/>
      <c r="H68" s="920">
        <v>103</v>
      </c>
      <c r="I68" s="310">
        <f t="shared" ref="I68:I69" si="7">IF($I$8=0,0,ROUND(H68*(100%-$I$8%),0))</f>
        <v>0</v>
      </c>
      <c r="J68" s="441"/>
    </row>
    <row r="69" spans="1:12" s="287" customFormat="1" ht="12.75" customHeight="1">
      <c r="A69" s="142"/>
      <c r="B69" s="921" t="s">
        <v>1045</v>
      </c>
      <c r="C69" s="51"/>
      <c r="D69" s="51"/>
      <c r="E69" s="52"/>
      <c r="F69" s="53"/>
      <c r="G69" s="53"/>
      <c r="H69" s="922">
        <v>146</v>
      </c>
      <c r="I69" s="310">
        <f t="shared" si="7"/>
        <v>0</v>
      </c>
      <c r="J69" s="441"/>
    </row>
    <row r="70" spans="1:12" s="436" customFormat="1" ht="12.75" customHeight="1">
      <c r="A70" s="142"/>
      <c r="B70" s="923"/>
      <c r="C70" s="924"/>
      <c r="D70" s="925"/>
      <c r="E70" s="925"/>
      <c r="F70" s="926"/>
      <c r="G70" s="926"/>
      <c r="H70" s="926"/>
      <c r="I70" s="442"/>
      <c r="J70" s="443"/>
    </row>
    <row r="71" spans="1:12" s="436" customFormat="1" ht="17.100000000000001" customHeight="1">
      <c r="A71" s="142"/>
      <c r="B71" s="90"/>
      <c r="C71" s="78"/>
      <c r="D71" s="79"/>
      <c r="E71" s="79"/>
      <c r="F71" s="80"/>
      <c r="G71" s="81"/>
      <c r="H71" s="81"/>
      <c r="I71" s="896"/>
      <c r="J71" s="443"/>
    </row>
    <row r="72" spans="1:12" ht="17.100000000000001" customHeight="1">
      <c r="A72" s="142"/>
      <c r="B72" s="88" t="s">
        <v>860</v>
      </c>
      <c r="C72" s="71"/>
      <c r="D72" s="82"/>
      <c r="E72" s="82"/>
      <c r="F72" s="63"/>
      <c r="G72" s="64"/>
      <c r="H72" s="64"/>
      <c r="I72" s="897"/>
      <c r="J72" s="445"/>
    </row>
    <row r="73" spans="1:12" ht="17.100000000000001" customHeight="1">
      <c r="A73" s="142"/>
      <c r="B73" s="91"/>
      <c r="C73" s="83"/>
      <c r="D73" s="84"/>
      <c r="E73" s="84"/>
      <c r="F73" s="85"/>
      <c r="G73" s="86"/>
      <c r="H73" s="86"/>
      <c r="I73" s="898"/>
      <c r="J73" s="445"/>
    </row>
    <row r="74" spans="1:12" ht="15.75" customHeight="1">
      <c r="A74" s="142"/>
      <c r="B74" s="931" t="s">
        <v>30</v>
      </c>
      <c r="C74" s="932"/>
      <c r="D74" s="933"/>
      <c r="E74" s="933"/>
      <c r="F74" s="933"/>
      <c r="G74" s="934"/>
      <c r="H74" s="934"/>
      <c r="I74" s="447"/>
      <c r="J74" s="448"/>
    </row>
    <row r="75" spans="1:12" ht="12.75" customHeight="1">
      <c r="A75" s="142"/>
      <c r="B75" s="935" t="s">
        <v>783</v>
      </c>
      <c r="C75" s="193" t="s">
        <v>417</v>
      </c>
      <c r="D75" s="579">
        <v>2.5499999999999998</v>
      </c>
      <c r="E75" s="579">
        <v>3.45</v>
      </c>
      <c r="F75" s="182" t="s">
        <v>75</v>
      </c>
      <c r="G75" s="40" t="s">
        <v>287</v>
      </c>
      <c r="H75" s="912">
        <v>1904</v>
      </c>
      <c r="I75" s="584">
        <f>I76+I77+I78+I79</f>
        <v>0</v>
      </c>
      <c r="J75" s="433"/>
    </row>
    <row r="76" spans="1:12" ht="12.75" customHeight="1">
      <c r="A76" s="142"/>
      <c r="B76" s="905" t="s">
        <v>715</v>
      </c>
      <c r="C76" s="163"/>
      <c r="D76" s="570"/>
      <c r="E76" s="571"/>
      <c r="F76" s="183" t="s">
        <v>86</v>
      </c>
      <c r="G76" s="40"/>
      <c r="H76" s="906">
        <v>738</v>
      </c>
      <c r="I76" s="585">
        <f t="shared" ref="I76:I77" si="8">IF($I$6=0,0,ROUND(H76*(100%-$I$6%),0))</f>
        <v>0</v>
      </c>
      <c r="J76" s="435"/>
      <c r="L76" s="410"/>
    </row>
    <row r="77" spans="1:12" ht="12.75" customHeight="1">
      <c r="A77" s="142"/>
      <c r="B77" s="905" t="s">
        <v>196</v>
      </c>
      <c r="C77" s="184" t="s">
        <v>789</v>
      </c>
      <c r="D77" s="570"/>
      <c r="E77" s="571"/>
      <c r="F77" s="183">
        <v>47</v>
      </c>
      <c r="G77" s="40"/>
      <c r="H77" s="906">
        <v>928</v>
      </c>
      <c r="I77" s="585">
        <f t="shared" si="8"/>
        <v>0</v>
      </c>
      <c r="J77" s="435"/>
    </row>
    <row r="78" spans="1:12" ht="12.75" customHeight="1">
      <c r="A78" s="142"/>
      <c r="B78" s="905" t="s">
        <v>714</v>
      </c>
      <c r="C78" s="163"/>
      <c r="D78" s="570"/>
      <c r="E78" s="571"/>
      <c r="F78" s="183"/>
      <c r="G78" s="40"/>
      <c r="H78" s="906">
        <v>163</v>
      </c>
      <c r="I78" s="586">
        <f t="shared" ref="I78:I79" si="9">IF($I$8=0,0,ROUND(H78*(100%-$I$8%),0))</f>
        <v>0</v>
      </c>
      <c r="J78" s="449"/>
    </row>
    <row r="79" spans="1:12" ht="12.75" customHeight="1">
      <c r="A79" s="142"/>
      <c r="B79" s="905" t="s">
        <v>112</v>
      </c>
      <c r="C79" s="163"/>
      <c r="D79" s="570"/>
      <c r="E79" s="571"/>
      <c r="F79" s="183"/>
      <c r="G79" s="40"/>
      <c r="H79" s="906">
        <v>75</v>
      </c>
      <c r="I79" s="586">
        <f t="shared" si="9"/>
        <v>0</v>
      </c>
      <c r="J79" s="437"/>
    </row>
    <row r="80" spans="1:12" ht="12.75" customHeight="1">
      <c r="A80" s="142"/>
      <c r="B80" s="936" t="s">
        <v>784</v>
      </c>
      <c r="C80" s="187" t="s">
        <v>417</v>
      </c>
      <c r="D80" s="574">
        <v>3.6</v>
      </c>
      <c r="E80" s="574">
        <v>4.25</v>
      </c>
      <c r="F80" s="188" t="s">
        <v>75</v>
      </c>
      <c r="G80" s="41" t="s">
        <v>287</v>
      </c>
      <c r="H80" s="909">
        <v>2143</v>
      </c>
      <c r="I80" s="587">
        <f>I81+I82+I83+I84</f>
        <v>0</v>
      </c>
      <c r="J80" s="433"/>
    </row>
    <row r="81" spans="1:15" ht="12.75" customHeight="1">
      <c r="A81" s="142"/>
      <c r="B81" s="910" t="s">
        <v>720</v>
      </c>
      <c r="C81" s="189"/>
      <c r="D81" s="575"/>
      <c r="E81" s="576"/>
      <c r="F81" s="190" t="s">
        <v>87</v>
      </c>
      <c r="G81" s="41"/>
      <c r="H81" s="911">
        <v>813</v>
      </c>
      <c r="I81" s="438">
        <f t="shared" ref="I81:I82" si="10">IF($I$6=0,0,ROUND(H81*(100%-$I$6%),0))</f>
        <v>0</v>
      </c>
      <c r="J81" s="435"/>
    </row>
    <row r="82" spans="1:15" ht="12.75" customHeight="1">
      <c r="A82" s="142"/>
      <c r="B82" s="937" t="s">
        <v>197</v>
      </c>
      <c r="C82" s="61" t="s">
        <v>789</v>
      </c>
      <c r="D82" s="575"/>
      <c r="E82" s="576"/>
      <c r="F82" s="190">
        <v>50</v>
      </c>
      <c r="G82" s="41"/>
      <c r="H82" s="938">
        <v>1092</v>
      </c>
      <c r="I82" s="438">
        <f t="shared" si="10"/>
        <v>0</v>
      </c>
      <c r="J82" s="435"/>
      <c r="O82" s="410"/>
    </row>
    <row r="83" spans="1:15" ht="12.75" customHeight="1">
      <c r="A83" s="142"/>
      <c r="B83" s="910" t="s">
        <v>714</v>
      </c>
      <c r="C83" s="189"/>
      <c r="D83" s="575"/>
      <c r="E83" s="576"/>
      <c r="F83" s="190"/>
      <c r="G83" s="41"/>
      <c r="H83" s="911">
        <v>163</v>
      </c>
      <c r="I83" s="588">
        <f t="shared" ref="I83:I84" si="11">IF($I$8=0,0,ROUND(H83*(100%-$I$8%),0))</f>
        <v>0</v>
      </c>
      <c r="J83" s="449"/>
    </row>
    <row r="84" spans="1:15" ht="12.75" customHeight="1">
      <c r="A84" s="142"/>
      <c r="B84" s="915" t="s">
        <v>112</v>
      </c>
      <c r="C84" s="46"/>
      <c r="D84" s="582"/>
      <c r="E84" s="583"/>
      <c r="F84" s="47"/>
      <c r="G84" s="48"/>
      <c r="H84" s="939">
        <v>75</v>
      </c>
      <c r="I84" s="588">
        <f t="shared" si="11"/>
        <v>0</v>
      </c>
      <c r="J84" s="437"/>
    </row>
    <row r="85" spans="1:15" ht="12.75" customHeight="1">
      <c r="A85" s="142"/>
      <c r="B85" s="935" t="s">
        <v>785</v>
      </c>
      <c r="C85" s="193" t="s">
        <v>417</v>
      </c>
      <c r="D85" s="579">
        <v>4</v>
      </c>
      <c r="E85" s="579">
        <v>4.5</v>
      </c>
      <c r="F85" s="182" t="s">
        <v>75</v>
      </c>
      <c r="G85" s="40" t="s">
        <v>289</v>
      </c>
      <c r="H85" s="912">
        <v>2400</v>
      </c>
      <c r="I85" s="589">
        <f>I86+I87+I88+I89</f>
        <v>0</v>
      </c>
      <c r="J85" s="433"/>
    </row>
    <row r="86" spans="1:15" ht="12.75" customHeight="1">
      <c r="A86" s="142"/>
      <c r="B86" s="905" t="s">
        <v>716</v>
      </c>
      <c r="C86" s="163"/>
      <c r="D86" s="570"/>
      <c r="E86" s="571"/>
      <c r="F86" s="183" t="s">
        <v>84</v>
      </c>
      <c r="G86" s="40"/>
      <c r="H86" s="906">
        <v>820</v>
      </c>
      <c r="I86" s="585">
        <f t="shared" ref="I86:I87" si="12">IF($I$6=0,0,ROUND(H86*(100%-$I$6%),0))</f>
        <v>0</v>
      </c>
      <c r="J86" s="435"/>
    </row>
    <row r="87" spans="1:15" ht="12.75" customHeight="1">
      <c r="A87" s="142"/>
      <c r="B87" s="905" t="s">
        <v>410</v>
      </c>
      <c r="C87" s="184" t="s">
        <v>789</v>
      </c>
      <c r="D87" s="570"/>
      <c r="E87" s="571"/>
      <c r="F87" s="183">
        <v>47</v>
      </c>
      <c r="G87" s="40"/>
      <c r="H87" s="906">
        <v>1342</v>
      </c>
      <c r="I87" s="585">
        <f t="shared" si="12"/>
        <v>0</v>
      </c>
      <c r="J87" s="435"/>
    </row>
    <row r="88" spans="1:15" ht="12.75" customHeight="1">
      <c r="A88" s="142"/>
      <c r="B88" s="905" t="s">
        <v>714</v>
      </c>
      <c r="C88" s="163"/>
      <c r="D88" s="570"/>
      <c r="E88" s="571"/>
      <c r="F88" s="183"/>
      <c r="G88" s="40"/>
      <c r="H88" s="906">
        <v>163</v>
      </c>
      <c r="I88" s="586">
        <f t="shared" ref="I88:I89" si="13">IF($I$8=0,0,ROUND(H88*(100%-$I$8%),0))</f>
        <v>0</v>
      </c>
      <c r="J88" s="449"/>
      <c r="M88" s="450"/>
    </row>
    <row r="89" spans="1:15" ht="12.75" customHeight="1">
      <c r="A89" s="142"/>
      <c r="B89" s="905" t="s">
        <v>112</v>
      </c>
      <c r="C89" s="163"/>
      <c r="D89" s="570"/>
      <c r="E89" s="571"/>
      <c r="F89" s="183"/>
      <c r="G89" s="40"/>
      <c r="H89" s="906">
        <v>75</v>
      </c>
      <c r="I89" s="586">
        <f t="shared" si="13"/>
        <v>0</v>
      </c>
      <c r="J89" s="437"/>
    </row>
    <row r="90" spans="1:15" ht="12.75" customHeight="1">
      <c r="A90" s="142"/>
      <c r="B90" s="936" t="s">
        <v>328</v>
      </c>
      <c r="C90" s="187" t="s">
        <v>417</v>
      </c>
      <c r="D90" s="574">
        <v>5</v>
      </c>
      <c r="E90" s="574">
        <v>5.4</v>
      </c>
      <c r="F90" s="188" t="s">
        <v>75</v>
      </c>
      <c r="G90" s="41" t="s">
        <v>289</v>
      </c>
      <c r="H90" s="909">
        <v>2604</v>
      </c>
      <c r="I90" s="587">
        <f>I91+I92+I93+I94</f>
        <v>0</v>
      </c>
      <c r="J90" s="433"/>
    </row>
    <row r="91" spans="1:15" ht="12.75" customHeight="1">
      <c r="A91" s="142"/>
      <c r="B91" s="910" t="s">
        <v>717</v>
      </c>
      <c r="C91" s="189"/>
      <c r="D91" s="575"/>
      <c r="E91" s="576"/>
      <c r="F91" s="190" t="s">
        <v>84</v>
      </c>
      <c r="G91" s="41"/>
      <c r="H91" s="911">
        <v>938</v>
      </c>
      <c r="I91" s="438">
        <f t="shared" ref="I91:I92" si="14">IF($I$6=0,0,ROUND(H91*(100%-$I$6%),0))</f>
        <v>0</v>
      </c>
      <c r="J91" s="435"/>
    </row>
    <row r="92" spans="1:15" ht="12.75" customHeight="1">
      <c r="A92" s="142"/>
      <c r="B92" s="937" t="s">
        <v>303</v>
      </c>
      <c r="C92" s="61" t="s">
        <v>789</v>
      </c>
      <c r="D92" s="575"/>
      <c r="E92" s="576"/>
      <c r="F92" s="190">
        <v>47</v>
      </c>
      <c r="G92" s="41"/>
      <c r="H92" s="940">
        <v>1428</v>
      </c>
      <c r="I92" s="438">
        <f t="shared" si="14"/>
        <v>0</v>
      </c>
      <c r="J92" s="435"/>
    </row>
    <row r="93" spans="1:15" ht="12.75" customHeight="1">
      <c r="A93" s="142"/>
      <c r="B93" s="910" t="s">
        <v>714</v>
      </c>
      <c r="C93" s="189"/>
      <c r="D93" s="575"/>
      <c r="E93" s="576"/>
      <c r="F93" s="190"/>
      <c r="G93" s="41"/>
      <c r="H93" s="911">
        <v>163</v>
      </c>
      <c r="I93" s="588">
        <f t="shared" ref="I93:I94" si="15">IF($I$8=0,0,ROUND(H93*(100%-$I$8%),0))</f>
        <v>0</v>
      </c>
      <c r="J93" s="449"/>
    </row>
    <row r="94" spans="1:15" ht="12.75" customHeight="1">
      <c r="A94" s="142"/>
      <c r="B94" s="915" t="s">
        <v>112</v>
      </c>
      <c r="C94" s="46"/>
      <c r="D94" s="582"/>
      <c r="E94" s="583"/>
      <c r="F94" s="47"/>
      <c r="G94" s="48"/>
      <c r="H94" s="939">
        <v>75</v>
      </c>
      <c r="I94" s="588">
        <f t="shared" si="15"/>
        <v>0</v>
      </c>
      <c r="J94" s="437"/>
    </row>
    <row r="95" spans="1:15" ht="12.75" customHeight="1">
      <c r="A95" s="142"/>
      <c r="B95" s="935" t="s">
        <v>327</v>
      </c>
      <c r="C95" s="193" t="s">
        <v>417</v>
      </c>
      <c r="D95" s="579">
        <v>5.6</v>
      </c>
      <c r="E95" s="579">
        <v>6.7</v>
      </c>
      <c r="F95" s="197" t="s">
        <v>786</v>
      </c>
      <c r="G95" s="40" t="s">
        <v>289</v>
      </c>
      <c r="H95" s="912">
        <v>2953</v>
      </c>
      <c r="I95" s="590">
        <f>I96+I97+I98+I99</f>
        <v>0</v>
      </c>
      <c r="J95" s="433"/>
    </row>
    <row r="96" spans="1:15" ht="12.75" customHeight="1">
      <c r="A96" s="142"/>
      <c r="B96" s="905" t="s">
        <v>718</v>
      </c>
      <c r="C96" s="163"/>
      <c r="D96" s="570"/>
      <c r="E96" s="571"/>
      <c r="F96" s="183" t="s">
        <v>84</v>
      </c>
      <c r="G96" s="40"/>
      <c r="H96" s="906">
        <v>1102</v>
      </c>
      <c r="I96" s="585">
        <f t="shared" ref="I96:I97" si="16">IF($I$6=0,0,ROUND(H96*(100%-$I$6%),0))</f>
        <v>0</v>
      </c>
      <c r="J96" s="435"/>
    </row>
    <row r="97" spans="1:10" ht="12.75" customHeight="1">
      <c r="A97" s="142"/>
      <c r="B97" s="905" t="s">
        <v>305</v>
      </c>
      <c r="C97" s="184" t="s">
        <v>789</v>
      </c>
      <c r="D97" s="570"/>
      <c r="E97" s="571"/>
      <c r="F97" s="183">
        <v>48</v>
      </c>
      <c r="G97" s="40"/>
      <c r="H97" s="906">
        <v>1613</v>
      </c>
      <c r="I97" s="585">
        <f t="shared" si="16"/>
        <v>0</v>
      </c>
      <c r="J97" s="435"/>
    </row>
    <row r="98" spans="1:10" ht="12.75" customHeight="1">
      <c r="A98" s="142"/>
      <c r="B98" s="905" t="s">
        <v>714</v>
      </c>
      <c r="C98" s="163"/>
      <c r="D98" s="570"/>
      <c r="E98" s="571"/>
      <c r="F98" s="183"/>
      <c r="G98" s="40"/>
      <c r="H98" s="906">
        <v>163</v>
      </c>
      <c r="I98" s="586">
        <f t="shared" ref="I98:I99" si="17">IF($I$8=0,0,ROUND(H98*(100%-$I$8%),0))</f>
        <v>0</v>
      </c>
      <c r="J98" s="449"/>
    </row>
    <row r="99" spans="1:10" ht="12.75" customHeight="1">
      <c r="A99" s="142"/>
      <c r="B99" s="905" t="s">
        <v>112</v>
      </c>
      <c r="C99" s="163"/>
      <c r="D99" s="570"/>
      <c r="E99" s="571"/>
      <c r="F99" s="183"/>
      <c r="G99" s="40"/>
      <c r="H99" s="906">
        <v>75</v>
      </c>
      <c r="I99" s="586">
        <f t="shared" si="17"/>
        <v>0</v>
      </c>
      <c r="J99" s="437"/>
    </row>
    <row r="100" spans="1:10" ht="15.75" customHeight="1">
      <c r="A100" s="142"/>
      <c r="B100" s="941" t="s">
        <v>29</v>
      </c>
      <c r="C100" s="54"/>
      <c r="D100" s="595"/>
      <c r="E100" s="595"/>
      <c r="F100" s="55"/>
      <c r="G100" s="56"/>
      <c r="H100" s="942"/>
      <c r="I100" s="591"/>
      <c r="J100" s="448"/>
    </row>
    <row r="101" spans="1:10" ht="12.75" customHeight="1">
      <c r="A101" s="142"/>
      <c r="B101" s="943" t="s">
        <v>411</v>
      </c>
      <c r="C101" s="268" t="s">
        <v>417</v>
      </c>
      <c r="D101" s="596">
        <v>4</v>
      </c>
      <c r="E101" s="596">
        <v>4.5</v>
      </c>
      <c r="F101" s="269" t="s">
        <v>75</v>
      </c>
      <c r="G101" s="270" t="s">
        <v>289</v>
      </c>
      <c r="H101" s="944">
        <v>2510</v>
      </c>
      <c r="I101" s="592">
        <f>I102+I103+I104+I105</f>
        <v>0</v>
      </c>
      <c r="J101" s="433"/>
    </row>
    <row r="102" spans="1:10" ht="12.75" customHeight="1">
      <c r="A102" s="142"/>
      <c r="B102" s="945" t="s">
        <v>768</v>
      </c>
      <c r="C102" s="163"/>
      <c r="D102" s="570"/>
      <c r="E102" s="571"/>
      <c r="F102" s="183" t="s">
        <v>374</v>
      </c>
      <c r="G102" s="40"/>
      <c r="H102" s="906">
        <v>865</v>
      </c>
      <c r="I102" s="304">
        <f t="shared" ref="I102:I103" si="18">IF($I$6=0,0,ROUND(H102*(100%-$I$6%),0))</f>
        <v>0</v>
      </c>
      <c r="J102" s="283"/>
    </row>
    <row r="103" spans="1:10" ht="12.75" customHeight="1">
      <c r="A103" s="142"/>
      <c r="B103" s="945" t="s">
        <v>410</v>
      </c>
      <c r="C103" s="184" t="s">
        <v>789</v>
      </c>
      <c r="D103" s="570"/>
      <c r="E103" s="571"/>
      <c r="F103" s="183">
        <v>50</v>
      </c>
      <c r="G103" s="40"/>
      <c r="H103" s="906">
        <v>1342</v>
      </c>
      <c r="I103" s="304">
        <f t="shared" si="18"/>
        <v>0</v>
      </c>
      <c r="J103" s="283"/>
    </row>
    <row r="104" spans="1:10" ht="12.75" customHeight="1">
      <c r="A104" s="142"/>
      <c r="B104" s="945" t="s">
        <v>353</v>
      </c>
      <c r="C104" s="163"/>
      <c r="D104" s="570"/>
      <c r="E104" s="571"/>
      <c r="F104" s="183"/>
      <c r="G104" s="40"/>
      <c r="H104" s="906">
        <v>228</v>
      </c>
      <c r="I104" s="586">
        <f t="shared" ref="I104:I105" si="19">IF($I$8=0,0,ROUND(H104*(100%-$I$8%),0))</f>
        <v>0</v>
      </c>
      <c r="J104" s="451"/>
    </row>
    <row r="105" spans="1:10" ht="12.75" customHeight="1">
      <c r="A105" s="142"/>
      <c r="B105" s="945" t="s">
        <v>112</v>
      </c>
      <c r="C105" s="163"/>
      <c r="D105" s="570"/>
      <c r="E105" s="571"/>
      <c r="F105" s="183"/>
      <c r="G105" s="40"/>
      <c r="H105" s="906">
        <v>75</v>
      </c>
      <c r="I105" s="586">
        <f t="shared" si="19"/>
        <v>0</v>
      </c>
      <c r="J105" s="295"/>
    </row>
    <row r="106" spans="1:10" ht="12.75" customHeight="1">
      <c r="A106" s="142"/>
      <c r="B106" s="946" t="s">
        <v>351</v>
      </c>
      <c r="C106" s="198" t="s">
        <v>417</v>
      </c>
      <c r="D106" s="574">
        <v>5</v>
      </c>
      <c r="E106" s="574">
        <v>5.4</v>
      </c>
      <c r="F106" s="188" t="s">
        <v>75</v>
      </c>
      <c r="G106" s="41" t="s">
        <v>289</v>
      </c>
      <c r="H106" s="909">
        <v>2698</v>
      </c>
      <c r="I106" s="587">
        <f>I107+I108+I109+I110</f>
        <v>0</v>
      </c>
      <c r="J106" s="433"/>
    </row>
    <row r="107" spans="1:10" ht="12.75" customHeight="1">
      <c r="A107" s="142"/>
      <c r="B107" s="947" t="s">
        <v>769</v>
      </c>
      <c r="C107" s="189"/>
      <c r="D107" s="575"/>
      <c r="E107" s="576"/>
      <c r="F107" s="190" t="s">
        <v>374</v>
      </c>
      <c r="G107" s="41"/>
      <c r="H107" s="911">
        <v>967</v>
      </c>
      <c r="I107" s="438">
        <f t="shared" ref="I107:I108" si="20">IF($I$6=0,0,ROUND(H107*(100%-$I$6%),0))</f>
        <v>0</v>
      </c>
      <c r="J107" s="283"/>
    </row>
    <row r="108" spans="1:10" ht="12.75" customHeight="1">
      <c r="A108" s="142"/>
      <c r="B108" s="948" t="s">
        <v>303</v>
      </c>
      <c r="C108" s="61" t="s">
        <v>789</v>
      </c>
      <c r="D108" s="575"/>
      <c r="E108" s="576"/>
      <c r="F108" s="190">
        <v>50</v>
      </c>
      <c r="G108" s="41"/>
      <c r="H108" s="940">
        <v>1428</v>
      </c>
      <c r="I108" s="438">
        <f t="shared" si="20"/>
        <v>0</v>
      </c>
      <c r="J108" s="283"/>
    </row>
    <row r="109" spans="1:10" ht="12.75" customHeight="1">
      <c r="A109" s="142"/>
      <c r="B109" s="947" t="s">
        <v>353</v>
      </c>
      <c r="C109" s="189"/>
      <c r="D109" s="575"/>
      <c r="E109" s="576"/>
      <c r="F109" s="190"/>
      <c r="G109" s="41"/>
      <c r="H109" s="911">
        <v>228</v>
      </c>
      <c r="I109" s="588">
        <f t="shared" ref="I109:I110" si="21">IF($I$8=0,0,ROUND(H109*(100%-$I$8%),0))</f>
        <v>0</v>
      </c>
      <c r="J109" s="451"/>
    </row>
    <row r="110" spans="1:10" ht="12.75" customHeight="1">
      <c r="A110" s="142"/>
      <c r="B110" s="949" t="s">
        <v>112</v>
      </c>
      <c r="C110" s="46"/>
      <c r="D110" s="582"/>
      <c r="E110" s="583"/>
      <c r="F110" s="47"/>
      <c r="G110" s="48"/>
      <c r="H110" s="939">
        <v>75</v>
      </c>
      <c r="I110" s="588">
        <f t="shared" si="21"/>
        <v>0</v>
      </c>
      <c r="J110" s="295"/>
    </row>
    <row r="111" spans="1:10" ht="12.75" customHeight="1">
      <c r="A111" s="142"/>
      <c r="B111" s="950" t="s">
        <v>352</v>
      </c>
      <c r="C111" s="193" t="s">
        <v>417</v>
      </c>
      <c r="D111" s="579">
        <v>6</v>
      </c>
      <c r="E111" s="579">
        <v>6.7</v>
      </c>
      <c r="F111" s="182" t="s">
        <v>75</v>
      </c>
      <c r="G111" s="40" t="s">
        <v>289</v>
      </c>
      <c r="H111" s="912">
        <v>3119</v>
      </c>
      <c r="I111" s="590">
        <f>I112+I113+I114+I115</f>
        <v>0</v>
      </c>
      <c r="J111" s="433"/>
    </row>
    <row r="112" spans="1:10" ht="12.75" customHeight="1">
      <c r="A112" s="142"/>
      <c r="B112" s="945" t="s">
        <v>770</v>
      </c>
      <c r="C112" s="163"/>
      <c r="D112" s="570"/>
      <c r="E112" s="571"/>
      <c r="F112" s="183" t="s">
        <v>375</v>
      </c>
      <c r="G112" s="40"/>
      <c r="H112" s="906">
        <v>1203</v>
      </c>
      <c r="I112" s="304">
        <f t="shared" ref="I112:I113" si="22">IF($I$6=0,0,ROUND(H112*(100%-$I$6%),0))</f>
        <v>0</v>
      </c>
      <c r="J112" s="283"/>
    </row>
    <row r="113" spans="1:10" ht="12.75" customHeight="1">
      <c r="A113" s="142"/>
      <c r="B113" s="945" t="s">
        <v>305</v>
      </c>
      <c r="C113" s="184" t="s">
        <v>789</v>
      </c>
      <c r="D113" s="570"/>
      <c r="E113" s="571"/>
      <c r="F113" s="183">
        <v>52</v>
      </c>
      <c r="G113" s="40"/>
      <c r="H113" s="906">
        <v>1613</v>
      </c>
      <c r="I113" s="304">
        <f t="shared" si="22"/>
        <v>0</v>
      </c>
      <c r="J113" s="283"/>
    </row>
    <row r="114" spans="1:10" ht="12.75" customHeight="1">
      <c r="A114" s="142"/>
      <c r="B114" s="945" t="s">
        <v>353</v>
      </c>
      <c r="C114" s="163"/>
      <c r="D114" s="570"/>
      <c r="E114" s="571"/>
      <c r="F114" s="183"/>
      <c r="G114" s="40"/>
      <c r="H114" s="906">
        <v>228</v>
      </c>
      <c r="I114" s="586">
        <f t="shared" ref="I114:I115" si="23">IF($I$8=0,0,ROUND(H114*(100%-$I$8%),0))</f>
        <v>0</v>
      </c>
      <c r="J114" s="451"/>
    </row>
    <row r="115" spans="1:10" ht="12.75" customHeight="1">
      <c r="A115" s="142"/>
      <c r="B115" s="945" t="s">
        <v>112</v>
      </c>
      <c r="C115" s="163"/>
      <c r="D115" s="570"/>
      <c r="E115" s="571"/>
      <c r="F115" s="183"/>
      <c r="G115" s="40"/>
      <c r="H115" s="906">
        <v>75</v>
      </c>
      <c r="I115" s="586">
        <f t="shared" si="23"/>
        <v>0</v>
      </c>
      <c r="J115" s="295"/>
    </row>
    <row r="116" spans="1:10" ht="12.75" customHeight="1">
      <c r="A116" s="142"/>
      <c r="B116" s="951" t="s">
        <v>184</v>
      </c>
      <c r="C116" s="194" t="s">
        <v>418</v>
      </c>
      <c r="D116" s="574">
        <v>7.1</v>
      </c>
      <c r="E116" s="574">
        <v>7.1</v>
      </c>
      <c r="F116" s="192" t="s">
        <v>781</v>
      </c>
      <c r="G116" s="41" t="s">
        <v>289</v>
      </c>
      <c r="H116" s="952">
        <v>3258</v>
      </c>
      <c r="I116" s="587">
        <f>I118+I119+I121+I122</f>
        <v>0</v>
      </c>
      <c r="J116" s="281"/>
    </row>
    <row r="117" spans="1:10" ht="12.75" customHeight="1">
      <c r="A117" s="142"/>
      <c r="B117" s="951" t="s">
        <v>34</v>
      </c>
      <c r="C117" s="44" t="s">
        <v>417</v>
      </c>
      <c r="D117" s="581">
        <v>7.1</v>
      </c>
      <c r="E117" s="581">
        <v>8</v>
      </c>
      <c r="F117" s="188" t="s">
        <v>75</v>
      </c>
      <c r="G117" s="41" t="s">
        <v>349</v>
      </c>
      <c r="H117" s="952">
        <v>3791</v>
      </c>
      <c r="I117" s="587">
        <f>I118+I120+I121+I122</f>
        <v>0</v>
      </c>
      <c r="J117" s="281"/>
    </row>
    <row r="118" spans="1:10" ht="12.75" customHeight="1">
      <c r="A118" s="142"/>
      <c r="B118" s="947" t="s">
        <v>355</v>
      </c>
      <c r="C118" s="189"/>
      <c r="D118" s="575"/>
      <c r="E118" s="576"/>
      <c r="F118" s="190" t="s">
        <v>376</v>
      </c>
      <c r="G118" s="41"/>
      <c r="H118" s="916">
        <v>1270</v>
      </c>
      <c r="I118" s="438">
        <f t="shared" ref="I118:I120" si="24">IF($I$6=0,0,ROUND(H118*(100%-$I$6%),0))</f>
        <v>0</v>
      </c>
      <c r="J118" s="283"/>
    </row>
    <row r="119" spans="1:10" s="436" customFormat="1" ht="12.75" customHeight="1">
      <c r="A119" s="142"/>
      <c r="B119" s="947" t="s">
        <v>181</v>
      </c>
      <c r="C119" s="61" t="s">
        <v>789</v>
      </c>
      <c r="D119" s="575"/>
      <c r="E119" s="576"/>
      <c r="F119" s="190">
        <v>54</v>
      </c>
      <c r="G119" s="41"/>
      <c r="H119" s="916">
        <v>1685</v>
      </c>
      <c r="I119" s="438">
        <f t="shared" si="24"/>
        <v>0</v>
      </c>
      <c r="J119" s="283"/>
    </row>
    <row r="120" spans="1:10" ht="12.75" customHeight="1">
      <c r="A120" s="142"/>
      <c r="B120" s="947" t="s">
        <v>33</v>
      </c>
      <c r="C120" s="61" t="s">
        <v>789</v>
      </c>
      <c r="D120" s="575"/>
      <c r="E120" s="576"/>
      <c r="F120" s="190">
        <v>51</v>
      </c>
      <c r="G120" s="41"/>
      <c r="H120" s="916">
        <v>2218</v>
      </c>
      <c r="I120" s="438">
        <f t="shared" si="24"/>
        <v>0</v>
      </c>
      <c r="J120" s="283"/>
    </row>
    <row r="121" spans="1:10" ht="12.75" customHeight="1">
      <c r="A121" s="142"/>
      <c r="B121" s="947" t="s">
        <v>353</v>
      </c>
      <c r="C121" s="189"/>
      <c r="D121" s="575"/>
      <c r="E121" s="576"/>
      <c r="F121" s="190"/>
      <c r="G121" s="41"/>
      <c r="H121" s="916">
        <v>228</v>
      </c>
      <c r="I121" s="588">
        <f t="shared" ref="I121:I122" si="25">IF($I$8=0,0,ROUND(H121*(100%-$I$8%),0))</f>
        <v>0</v>
      </c>
      <c r="J121" s="295"/>
    </row>
    <row r="122" spans="1:10" ht="12.75" customHeight="1">
      <c r="A122" s="142"/>
      <c r="B122" s="947" t="s">
        <v>112</v>
      </c>
      <c r="C122" s="57"/>
      <c r="D122" s="582"/>
      <c r="E122" s="583"/>
      <c r="F122" s="58"/>
      <c r="G122" s="48"/>
      <c r="H122" s="939">
        <v>75</v>
      </c>
      <c r="I122" s="588">
        <f t="shared" si="25"/>
        <v>0</v>
      </c>
      <c r="J122" s="295"/>
    </row>
    <row r="123" spans="1:10" s="434" customFormat="1" ht="12.75" customHeight="1">
      <c r="A123" s="142"/>
      <c r="B123" s="953" t="s">
        <v>185</v>
      </c>
      <c r="C123" s="42" t="s">
        <v>418</v>
      </c>
      <c r="D123" s="572">
        <v>9</v>
      </c>
      <c r="E123" s="579">
        <v>9</v>
      </c>
      <c r="F123" s="182" t="s">
        <v>75</v>
      </c>
      <c r="G123" s="40" t="s">
        <v>289</v>
      </c>
      <c r="H123" s="912">
        <v>3839</v>
      </c>
      <c r="I123" s="590">
        <f>I124+I125+I126+I127</f>
        <v>0</v>
      </c>
      <c r="J123" s="433"/>
    </row>
    <row r="124" spans="1:10" ht="12.75" customHeight="1">
      <c r="A124" s="142"/>
      <c r="B124" s="945" t="s">
        <v>356</v>
      </c>
      <c r="C124" s="163"/>
      <c r="D124" s="570"/>
      <c r="E124" s="571"/>
      <c r="F124" s="183" t="s">
        <v>88</v>
      </c>
      <c r="G124" s="40"/>
      <c r="H124" s="906">
        <v>1453</v>
      </c>
      <c r="I124" s="304">
        <f t="shared" ref="I124:I125" si="26">IF($I$6=0,0,ROUND(H124*(100%-$I$6%),0))</f>
        <v>0</v>
      </c>
      <c r="J124" s="283"/>
    </row>
    <row r="125" spans="1:10" s="436" customFormat="1" ht="12.75" customHeight="1">
      <c r="A125" s="142"/>
      <c r="B125" s="945" t="s">
        <v>183</v>
      </c>
      <c r="C125" s="184" t="s">
        <v>789</v>
      </c>
      <c r="D125" s="570"/>
      <c r="E125" s="571"/>
      <c r="F125" s="183">
        <v>57</v>
      </c>
      <c r="G125" s="40"/>
      <c r="H125" s="906">
        <v>2083</v>
      </c>
      <c r="I125" s="304">
        <f t="shared" si="26"/>
        <v>0</v>
      </c>
      <c r="J125" s="283"/>
    </row>
    <row r="126" spans="1:10" ht="12.75" customHeight="1">
      <c r="A126" s="142"/>
      <c r="B126" s="945" t="s">
        <v>353</v>
      </c>
      <c r="C126" s="163"/>
      <c r="D126" s="570"/>
      <c r="E126" s="571"/>
      <c r="F126" s="186"/>
      <c r="G126" s="40"/>
      <c r="H126" s="907">
        <v>228</v>
      </c>
      <c r="I126" s="586">
        <f t="shared" ref="I126:I127" si="27">IF($I$8=0,0,ROUND(H126*(100%-$I$8%),0))</f>
        <v>0</v>
      </c>
      <c r="J126" s="295"/>
    </row>
    <row r="127" spans="1:10" s="436" customFormat="1" ht="12.75" customHeight="1">
      <c r="A127" s="142"/>
      <c r="B127" s="945" t="s">
        <v>112</v>
      </c>
      <c r="C127" s="42"/>
      <c r="D127" s="580"/>
      <c r="E127" s="573"/>
      <c r="F127" s="182"/>
      <c r="G127" s="40"/>
      <c r="H127" s="907">
        <v>75</v>
      </c>
      <c r="I127" s="586">
        <f t="shared" si="27"/>
        <v>0</v>
      </c>
      <c r="J127" s="295"/>
    </row>
    <row r="128" spans="1:10" s="436" customFormat="1" ht="12.75" customHeight="1">
      <c r="A128" s="142"/>
      <c r="B128" s="951" t="s">
        <v>354</v>
      </c>
      <c r="C128" s="194" t="s">
        <v>418</v>
      </c>
      <c r="D128" s="574">
        <v>10</v>
      </c>
      <c r="E128" s="574">
        <v>11.2</v>
      </c>
      <c r="F128" s="188" t="s">
        <v>75</v>
      </c>
      <c r="G128" s="41" t="s">
        <v>289</v>
      </c>
      <c r="H128" s="913">
        <v>4169</v>
      </c>
      <c r="I128" s="305">
        <f>I133+I134+I139+I140</f>
        <v>0</v>
      </c>
      <c r="J128" s="281"/>
    </row>
    <row r="129" spans="1:10" ht="12.75" customHeight="1">
      <c r="A129" s="142"/>
      <c r="B129" s="951" t="s">
        <v>812</v>
      </c>
      <c r="C129" s="45" t="s">
        <v>416</v>
      </c>
      <c r="D129" s="581"/>
      <c r="E129" s="581"/>
      <c r="F129" s="188" t="s">
        <v>75</v>
      </c>
      <c r="G129" s="41" t="s">
        <v>349</v>
      </c>
      <c r="H129" s="913">
        <v>4543</v>
      </c>
      <c r="I129" s="305">
        <f>I133+I135+I139+I140</f>
        <v>0</v>
      </c>
      <c r="J129" s="281"/>
    </row>
    <row r="130" spans="1:10" ht="12.75" customHeight="1">
      <c r="A130" s="142"/>
      <c r="B130" s="951" t="s">
        <v>811</v>
      </c>
      <c r="C130" s="45" t="s">
        <v>416</v>
      </c>
      <c r="D130" s="581"/>
      <c r="E130" s="581"/>
      <c r="F130" s="188" t="s">
        <v>75</v>
      </c>
      <c r="G130" s="41" t="s">
        <v>349</v>
      </c>
      <c r="H130" s="913">
        <v>4703</v>
      </c>
      <c r="I130" s="305">
        <f>I133+I136+I139+I140</f>
        <v>0</v>
      </c>
      <c r="J130" s="281"/>
    </row>
    <row r="131" spans="1:10" ht="12.75" customHeight="1">
      <c r="A131" s="142"/>
      <c r="B131" s="951" t="s">
        <v>41</v>
      </c>
      <c r="C131" s="44" t="s">
        <v>417</v>
      </c>
      <c r="D131" s="581"/>
      <c r="E131" s="581"/>
      <c r="F131" s="188" t="s">
        <v>75</v>
      </c>
      <c r="G131" s="41" t="s">
        <v>350</v>
      </c>
      <c r="H131" s="913">
        <v>5213</v>
      </c>
      <c r="I131" s="305">
        <f>I133+I137+I139+I140</f>
        <v>0</v>
      </c>
      <c r="J131" s="281"/>
    </row>
    <row r="132" spans="1:10" ht="12.75" customHeight="1">
      <c r="A132" s="142"/>
      <c r="B132" s="951" t="s">
        <v>42</v>
      </c>
      <c r="C132" s="44" t="s">
        <v>417</v>
      </c>
      <c r="D132" s="581"/>
      <c r="E132" s="581"/>
      <c r="F132" s="188" t="s">
        <v>75</v>
      </c>
      <c r="G132" s="41" t="s">
        <v>350</v>
      </c>
      <c r="H132" s="913">
        <v>5644</v>
      </c>
      <c r="I132" s="305">
        <f>I133+I138+I139+I140</f>
        <v>0</v>
      </c>
      <c r="J132" s="281"/>
    </row>
    <row r="133" spans="1:10" ht="12.75" customHeight="1">
      <c r="A133" s="142"/>
      <c r="B133" s="947" t="s">
        <v>356</v>
      </c>
      <c r="C133" s="189"/>
      <c r="D133" s="575"/>
      <c r="E133" s="576"/>
      <c r="F133" s="190" t="s">
        <v>377</v>
      </c>
      <c r="G133" s="41"/>
      <c r="H133" s="914">
        <v>1453</v>
      </c>
      <c r="I133" s="438">
        <f t="shared" ref="I133:I138" si="28">IF($I$6=0,0,ROUND(H133*(100%-$I$6%),0))</f>
        <v>0</v>
      </c>
      <c r="J133" s="283"/>
    </row>
    <row r="134" spans="1:10" ht="12.75" customHeight="1">
      <c r="A134" s="142"/>
      <c r="B134" s="947" t="s">
        <v>247</v>
      </c>
      <c r="C134" s="61" t="s">
        <v>789</v>
      </c>
      <c r="D134" s="575"/>
      <c r="E134" s="576"/>
      <c r="F134" s="190">
        <v>57</v>
      </c>
      <c r="G134" s="41"/>
      <c r="H134" s="914">
        <v>2413</v>
      </c>
      <c r="I134" s="438">
        <f t="shared" si="28"/>
        <v>0</v>
      </c>
      <c r="J134" s="283"/>
    </row>
    <row r="135" spans="1:10" ht="12.75" customHeight="1">
      <c r="A135" s="142"/>
      <c r="B135" s="947" t="s">
        <v>763</v>
      </c>
      <c r="C135" s="61" t="s">
        <v>789</v>
      </c>
      <c r="D135" s="575"/>
      <c r="E135" s="576"/>
      <c r="F135" s="190">
        <v>49</v>
      </c>
      <c r="G135" s="41"/>
      <c r="H135" s="914">
        <v>2787</v>
      </c>
      <c r="I135" s="438">
        <f t="shared" si="28"/>
        <v>0</v>
      </c>
      <c r="J135" s="283"/>
    </row>
    <row r="136" spans="1:10" ht="12.75" customHeight="1">
      <c r="A136" s="142"/>
      <c r="B136" s="947" t="s">
        <v>758</v>
      </c>
      <c r="C136" s="61" t="s">
        <v>790</v>
      </c>
      <c r="D136" s="575"/>
      <c r="E136" s="576"/>
      <c r="F136" s="190">
        <v>49</v>
      </c>
      <c r="G136" s="41"/>
      <c r="H136" s="914">
        <v>2947</v>
      </c>
      <c r="I136" s="438">
        <f t="shared" si="28"/>
        <v>0</v>
      </c>
      <c r="J136" s="283"/>
    </row>
    <row r="137" spans="1:10" ht="12.75" customHeight="1">
      <c r="A137" s="142"/>
      <c r="B137" s="947" t="s">
        <v>39</v>
      </c>
      <c r="C137" s="61" t="s">
        <v>789</v>
      </c>
      <c r="D137" s="575"/>
      <c r="E137" s="576"/>
      <c r="F137" s="190">
        <v>48</v>
      </c>
      <c r="G137" s="41"/>
      <c r="H137" s="914">
        <v>3457</v>
      </c>
      <c r="I137" s="438">
        <f t="shared" si="28"/>
        <v>0</v>
      </c>
      <c r="J137" s="283"/>
    </row>
    <row r="138" spans="1:10" ht="12.75" customHeight="1">
      <c r="A138" s="142"/>
      <c r="B138" s="947" t="s">
        <v>40</v>
      </c>
      <c r="C138" s="61" t="s">
        <v>790</v>
      </c>
      <c r="D138" s="575"/>
      <c r="E138" s="576"/>
      <c r="F138" s="190">
        <v>48</v>
      </c>
      <c r="G138" s="41"/>
      <c r="H138" s="914">
        <v>3888</v>
      </c>
      <c r="I138" s="438">
        <f t="shared" si="28"/>
        <v>0</v>
      </c>
      <c r="J138" s="283"/>
    </row>
    <row r="139" spans="1:10" ht="12.75" customHeight="1">
      <c r="A139" s="142"/>
      <c r="B139" s="954" t="s">
        <v>353</v>
      </c>
      <c r="C139" s="164"/>
      <c r="D139" s="597"/>
      <c r="E139" s="598"/>
      <c r="F139" s="199"/>
      <c r="G139" s="59"/>
      <c r="H139" s="955">
        <v>228</v>
      </c>
      <c r="I139" s="588">
        <f t="shared" ref="I139:I140" si="29">IF($I$8=0,0,ROUND(H139*(100%-$I$8%),0))</f>
        <v>0</v>
      </c>
      <c r="J139" s="295"/>
    </row>
    <row r="140" spans="1:10" ht="12.75" customHeight="1">
      <c r="A140" s="142"/>
      <c r="B140" s="954" t="s">
        <v>112</v>
      </c>
      <c r="C140" s="60"/>
      <c r="D140" s="599"/>
      <c r="E140" s="600"/>
      <c r="F140" s="200"/>
      <c r="G140" s="59"/>
      <c r="H140" s="955">
        <v>75</v>
      </c>
      <c r="I140" s="588">
        <f t="shared" si="29"/>
        <v>0</v>
      </c>
      <c r="J140" s="295"/>
    </row>
    <row r="141" spans="1:10" ht="12.75" customHeight="1">
      <c r="A141" s="142"/>
      <c r="B141" s="953" t="s">
        <v>810</v>
      </c>
      <c r="C141" s="195" t="s">
        <v>416</v>
      </c>
      <c r="D141" s="579">
        <v>12.5</v>
      </c>
      <c r="E141" s="579">
        <v>14</v>
      </c>
      <c r="F141" s="182" t="s">
        <v>787</v>
      </c>
      <c r="G141" s="40" t="s">
        <v>349</v>
      </c>
      <c r="H141" s="912">
        <v>5130</v>
      </c>
      <c r="I141" s="590">
        <f>I145+I146+I150+I151</f>
        <v>0</v>
      </c>
      <c r="J141" s="281"/>
    </row>
    <row r="142" spans="1:10" ht="12.75" customHeight="1">
      <c r="A142" s="142"/>
      <c r="B142" s="953" t="s">
        <v>809</v>
      </c>
      <c r="C142" s="49" t="s">
        <v>416</v>
      </c>
      <c r="D142" s="572"/>
      <c r="E142" s="572"/>
      <c r="F142" s="182" t="s">
        <v>787</v>
      </c>
      <c r="G142" s="40" t="s">
        <v>349</v>
      </c>
      <c r="H142" s="912">
        <v>5235</v>
      </c>
      <c r="I142" s="590">
        <f>I145+I147+I150+I151</f>
        <v>0</v>
      </c>
      <c r="J142" s="281"/>
    </row>
    <row r="143" spans="1:10" ht="12.75" customHeight="1">
      <c r="A143" s="142"/>
      <c r="B143" s="953" t="s">
        <v>46</v>
      </c>
      <c r="C143" s="42" t="s">
        <v>417</v>
      </c>
      <c r="D143" s="572"/>
      <c r="E143" s="572"/>
      <c r="F143" s="182" t="s">
        <v>75</v>
      </c>
      <c r="G143" s="40" t="s">
        <v>350</v>
      </c>
      <c r="H143" s="912">
        <v>6020</v>
      </c>
      <c r="I143" s="590">
        <f>I145+I148+I150+I151</f>
        <v>0</v>
      </c>
      <c r="J143" s="281"/>
    </row>
    <row r="144" spans="1:10" ht="12.75" customHeight="1">
      <c r="A144" s="142"/>
      <c r="B144" s="953" t="s">
        <v>47</v>
      </c>
      <c r="C144" s="42" t="s">
        <v>417</v>
      </c>
      <c r="D144" s="572"/>
      <c r="E144" s="572"/>
      <c r="F144" s="182" t="s">
        <v>75</v>
      </c>
      <c r="G144" s="40" t="s">
        <v>350</v>
      </c>
      <c r="H144" s="912">
        <v>6335</v>
      </c>
      <c r="I144" s="590">
        <f>I145+I149+I150+I151</f>
        <v>0</v>
      </c>
      <c r="J144" s="281"/>
    </row>
    <row r="145" spans="1:14" ht="12.75" customHeight="1">
      <c r="A145" s="142"/>
      <c r="B145" s="945" t="s">
        <v>357</v>
      </c>
      <c r="C145" s="163"/>
      <c r="D145" s="570"/>
      <c r="E145" s="571"/>
      <c r="F145" s="183" t="s">
        <v>371</v>
      </c>
      <c r="G145" s="40"/>
      <c r="H145" s="906">
        <v>1660</v>
      </c>
      <c r="I145" s="304">
        <f t="shared" ref="I145:I149" si="30">IF($I$6=0,0,ROUND(H145*(100%-$I$6%),0))</f>
        <v>0</v>
      </c>
      <c r="J145" s="283"/>
    </row>
    <row r="146" spans="1:14" ht="12.75" customHeight="1">
      <c r="A146" s="142"/>
      <c r="B146" s="945" t="s">
        <v>759</v>
      </c>
      <c r="C146" s="184" t="s">
        <v>789</v>
      </c>
      <c r="D146" s="570"/>
      <c r="E146" s="571"/>
      <c r="F146" s="183">
        <v>50</v>
      </c>
      <c r="G146" s="40"/>
      <c r="H146" s="906">
        <v>3167</v>
      </c>
      <c r="I146" s="304">
        <f t="shared" si="30"/>
        <v>0</v>
      </c>
      <c r="J146" s="283"/>
      <c r="N146" s="450"/>
    </row>
    <row r="147" spans="1:14" ht="12.75" customHeight="1">
      <c r="A147" s="142"/>
      <c r="B147" s="945" t="s">
        <v>760</v>
      </c>
      <c r="C147" s="184" t="s">
        <v>790</v>
      </c>
      <c r="D147" s="570"/>
      <c r="E147" s="571"/>
      <c r="F147" s="183">
        <v>50</v>
      </c>
      <c r="G147" s="40"/>
      <c r="H147" s="906">
        <v>3272</v>
      </c>
      <c r="I147" s="304">
        <f t="shared" si="30"/>
        <v>0</v>
      </c>
      <c r="J147" s="283"/>
    </row>
    <row r="148" spans="1:14" ht="12.75" customHeight="1">
      <c r="A148" s="142"/>
      <c r="B148" s="945" t="s">
        <v>35</v>
      </c>
      <c r="C148" s="184" t="s">
        <v>789</v>
      </c>
      <c r="D148" s="570"/>
      <c r="E148" s="571"/>
      <c r="F148" s="183">
        <v>48</v>
      </c>
      <c r="G148" s="40"/>
      <c r="H148" s="906">
        <v>4057</v>
      </c>
      <c r="I148" s="304">
        <f t="shared" si="30"/>
        <v>0</v>
      </c>
      <c r="J148" s="283"/>
    </row>
    <row r="149" spans="1:14" ht="12.75" customHeight="1">
      <c r="A149" s="142"/>
      <c r="B149" s="945" t="s">
        <v>36</v>
      </c>
      <c r="C149" s="184" t="s">
        <v>790</v>
      </c>
      <c r="D149" s="570"/>
      <c r="E149" s="571"/>
      <c r="F149" s="183">
        <v>48</v>
      </c>
      <c r="G149" s="40"/>
      <c r="H149" s="906">
        <v>4372</v>
      </c>
      <c r="I149" s="304">
        <f t="shared" si="30"/>
        <v>0</v>
      </c>
      <c r="J149" s="283"/>
    </row>
    <row r="150" spans="1:14" ht="12.75" customHeight="1">
      <c r="A150" s="142"/>
      <c r="B150" s="945" t="s">
        <v>353</v>
      </c>
      <c r="C150" s="163"/>
      <c r="D150" s="570"/>
      <c r="E150" s="571"/>
      <c r="F150" s="186"/>
      <c r="G150" s="40"/>
      <c r="H150" s="907">
        <v>228</v>
      </c>
      <c r="I150" s="586">
        <f t="shared" ref="I150:I151" si="31">IF($I$8=0,0,ROUND(H150*(100%-$I$8%),0))</f>
        <v>0</v>
      </c>
      <c r="J150" s="295"/>
    </row>
    <row r="151" spans="1:14" ht="12.75" customHeight="1">
      <c r="A151" s="142"/>
      <c r="B151" s="945" t="s">
        <v>112</v>
      </c>
      <c r="C151" s="42"/>
      <c r="D151" s="580"/>
      <c r="E151" s="573"/>
      <c r="F151" s="182"/>
      <c r="G151" s="40"/>
      <c r="H151" s="907">
        <v>75</v>
      </c>
      <c r="I151" s="586">
        <f t="shared" si="31"/>
        <v>0</v>
      </c>
      <c r="J151" s="295"/>
    </row>
    <row r="152" spans="1:14" ht="12.75" customHeight="1">
      <c r="A152" s="142"/>
      <c r="B152" s="951" t="s">
        <v>808</v>
      </c>
      <c r="C152" s="196" t="s">
        <v>416</v>
      </c>
      <c r="D152" s="574">
        <v>14</v>
      </c>
      <c r="E152" s="574">
        <v>16</v>
      </c>
      <c r="F152" s="192" t="s">
        <v>788</v>
      </c>
      <c r="G152" s="41" t="s">
        <v>349</v>
      </c>
      <c r="H152" s="956">
        <v>5806</v>
      </c>
      <c r="I152" s="305">
        <f>I156+I157+I161+I162</f>
        <v>0</v>
      </c>
      <c r="J152" s="281"/>
    </row>
    <row r="153" spans="1:14" ht="12.75" customHeight="1">
      <c r="A153" s="142"/>
      <c r="B153" s="951" t="s">
        <v>807</v>
      </c>
      <c r="C153" s="45" t="s">
        <v>416</v>
      </c>
      <c r="D153" s="581"/>
      <c r="E153" s="581"/>
      <c r="F153" s="192" t="s">
        <v>788</v>
      </c>
      <c r="G153" s="41" t="s">
        <v>349</v>
      </c>
      <c r="H153" s="956">
        <v>5916</v>
      </c>
      <c r="I153" s="305">
        <f>I156+I158+I161+I162</f>
        <v>0</v>
      </c>
      <c r="J153" s="281"/>
    </row>
    <row r="154" spans="1:14" ht="12.75" customHeight="1">
      <c r="A154" s="142"/>
      <c r="B154" s="951" t="s">
        <v>44</v>
      </c>
      <c r="C154" s="44" t="s">
        <v>417</v>
      </c>
      <c r="D154" s="581"/>
      <c r="E154" s="581"/>
      <c r="F154" s="188" t="s">
        <v>75</v>
      </c>
      <c r="G154" s="41" t="s">
        <v>350</v>
      </c>
      <c r="H154" s="956">
        <v>6549</v>
      </c>
      <c r="I154" s="305">
        <f>I156+I159+I161+I162</f>
        <v>0</v>
      </c>
      <c r="J154" s="281"/>
    </row>
    <row r="155" spans="1:14" ht="12.75" customHeight="1">
      <c r="A155" s="142"/>
      <c r="B155" s="951" t="s">
        <v>45</v>
      </c>
      <c r="C155" s="44" t="s">
        <v>417</v>
      </c>
      <c r="D155" s="581"/>
      <c r="E155" s="581"/>
      <c r="F155" s="188" t="s">
        <v>75</v>
      </c>
      <c r="G155" s="41" t="s">
        <v>350</v>
      </c>
      <c r="H155" s="956">
        <v>7273</v>
      </c>
      <c r="I155" s="305">
        <f>I156+I160+I161+I162</f>
        <v>0</v>
      </c>
      <c r="J155" s="281"/>
    </row>
    <row r="156" spans="1:14" ht="12.75" customHeight="1">
      <c r="A156" s="142"/>
      <c r="B156" s="947" t="s">
        <v>358</v>
      </c>
      <c r="C156" s="189"/>
      <c r="D156" s="575"/>
      <c r="E156" s="576"/>
      <c r="F156" s="190" t="s">
        <v>378</v>
      </c>
      <c r="G156" s="41"/>
      <c r="H156" s="916">
        <v>1848</v>
      </c>
      <c r="I156" s="438">
        <f t="shared" ref="I156:I161" si="32">IF($I$6=0,0,ROUND(H156*(100%-$I$6%),0))</f>
        <v>0</v>
      </c>
      <c r="J156" s="283"/>
    </row>
    <row r="157" spans="1:14" ht="12.75" customHeight="1">
      <c r="A157" s="142"/>
      <c r="B157" s="947" t="s">
        <v>761</v>
      </c>
      <c r="C157" s="61" t="s">
        <v>789</v>
      </c>
      <c r="D157" s="575"/>
      <c r="E157" s="576"/>
      <c r="F157" s="190">
        <v>51</v>
      </c>
      <c r="G157" s="41"/>
      <c r="H157" s="916">
        <v>3655</v>
      </c>
      <c r="I157" s="438">
        <f t="shared" si="32"/>
        <v>0</v>
      </c>
      <c r="J157" s="283"/>
    </row>
    <row r="158" spans="1:14" ht="12.75" customHeight="1">
      <c r="A158" s="142"/>
      <c r="B158" s="947" t="s">
        <v>762</v>
      </c>
      <c r="C158" s="61" t="s">
        <v>790</v>
      </c>
      <c r="D158" s="575"/>
      <c r="E158" s="576"/>
      <c r="F158" s="190">
        <v>51</v>
      </c>
      <c r="G158" s="41"/>
      <c r="H158" s="916">
        <v>3765</v>
      </c>
      <c r="I158" s="438">
        <f t="shared" si="32"/>
        <v>0</v>
      </c>
      <c r="J158" s="283"/>
    </row>
    <row r="159" spans="1:14" ht="12.75" customHeight="1">
      <c r="A159" s="142"/>
      <c r="B159" s="947" t="s">
        <v>37</v>
      </c>
      <c r="C159" s="61" t="s">
        <v>789</v>
      </c>
      <c r="D159" s="575"/>
      <c r="E159" s="576"/>
      <c r="F159" s="190">
        <v>49</v>
      </c>
      <c r="G159" s="41"/>
      <c r="H159" s="916">
        <v>4398</v>
      </c>
      <c r="I159" s="438">
        <f t="shared" si="32"/>
        <v>0</v>
      </c>
      <c r="J159" s="435"/>
    </row>
    <row r="160" spans="1:14" ht="12.75" customHeight="1">
      <c r="A160" s="142"/>
      <c r="B160" s="947" t="s">
        <v>38</v>
      </c>
      <c r="C160" s="61" t="s">
        <v>790</v>
      </c>
      <c r="D160" s="575"/>
      <c r="E160" s="576"/>
      <c r="F160" s="190">
        <v>49</v>
      </c>
      <c r="G160" s="41"/>
      <c r="H160" s="916">
        <v>5122</v>
      </c>
      <c r="I160" s="438">
        <f t="shared" si="32"/>
        <v>0</v>
      </c>
      <c r="J160" s="283"/>
    </row>
    <row r="161" spans="1:12" ht="12.75" customHeight="1">
      <c r="A161" s="142"/>
      <c r="B161" s="954" t="s">
        <v>353</v>
      </c>
      <c r="C161" s="164"/>
      <c r="D161" s="597"/>
      <c r="E161" s="598"/>
      <c r="F161" s="199"/>
      <c r="G161" s="59"/>
      <c r="H161" s="955">
        <v>228</v>
      </c>
      <c r="I161" s="588">
        <f t="shared" si="32"/>
        <v>0</v>
      </c>
      <c r="J161" s="295"/>
      <c r="L161" s="450"/>
    </row>
    <row r="162" spans="1:12" ht="12.75" customHeight="1">
      <c r="A162" s="142"/>
      <c r="B162" s="954" t="s">
        <v>112</v>
      </c>
      <c r="C162" s="60"/>
      <c r="D162" s="599"/>
      <c r="E162" s="600"/>
      <c r="F162" s="200"/>
      <c r="G162" s="59"/>
      <c r="H162" s="955">
        <v>75</v>
      </c>
      <c r="I162" s="588">
        <f>IF($I$8=0,0,ROUND(H162*(100%-$I$8%),0))</f>
        <v>0</v>
      </c>
      <c r="J162" s="295"/>
    </row>
    <row r="163" spans="1:12" s="385" customFormat="1" ht="15" customHeight="1">
      <c r="A163" s="142"/>
      <c r="B163" s="957" t="s">
        <v>791</v>
      </c>
      <c r="C163" s="918"/>
      <c r="D163" s="918"/>
      <c r="E163" s="918"/>
      <c r="F163" s="918"/>
      <c r="G163" s="918"/>
      <c r="H163" s="958"/>
      <c r="I163" s="593"/>
      <c r="J163" s="445"/>
    </row>
    <row r="164" spans="1:12" s="287" customFormat="1" ht="12.75" customHeight="1">
      <c r="A164" s="142"/>
      <c r="B164" s="959" t="s">
        <v>1056</v>
      </c>
      <c r="C164" s="115"/>
      <c r="D164" s="115"/>
      <c r="E164" s="116"/>
      <c r="F164" s="201"/>
      <c r="G164" s="65"/>
      <c r="H164" s="814">
        <v>273</v>
      </c>
      <c r="I164" s="504">
        <f t="shared" ref="I164:I170" si="33">IF($I$8=0,0,ROUND(H164*(100%-$I$8%),0))</f>
        <v>0</v>
      </c>
      <c r="J164" s="286"/>
    </row>
    <row r="165" spans="1:12" s="287" customFormat="1" ht="12.75" customHeight="1">
      <c r="A165" s="142"/>
      <c r="B165" s="959" t="s">
        <v>1087</v>
      </c>
      <c r="C165" s="115"/>
      <c r="D165" s="115"/>
      <c r="E165" s="116"/>
      <c r="F165" s="201"/>
      <c r="G165" s="65"/>
      <c r="H165" s="814">
        <v>458</v>
      </c>
      <c r="I165" s="504">
        <f t="shared" si="33"/>
        <v>0</v>
      </c>
      <c r="J165" s="286"/>
    </row>
    <row r="166" spans="1:12" s="287" customFormat="1" ht="12.75" customHeight="1">
      <c r="A166" s="142"/>
      <c r="B166" s="959" t="s">
        <v>1093</v>
      </c>
      <c r="C166" s="115"/>
      <c r="D166" s="115"/>
      <c r="E166" s="116"/>
      <c r="F166" s="201"/>
      <c r="G166" s="65"/>
      <c r="H166" s="814">
        <v>84</v>
      </c>
      <c r="I166" s="504">
        <f t="shared" si="33"/>
        <v>0</v>
      </c>
      <c r="J166" s="286"/>
    </row>
    <row r="167" spans="1:12" s="287" customFormat="1" ht="12.75" customHeight="1">
      <c r="A167" s="142"/>
      <c r="B167" s="959" t="s">
        <v>1094</v>
      </c>
      <c r="C167" s="202"/>
      <c r="D167" s="203"/>
      <c r="E167" s="203"/>
      <c r="F167" s="204"/>
      <c r="G167" s="65"/>
      <c r="H167" s="814">
        <v>87</v>
      </c>
      <c r="I167" s="504">
        <f t="shared" si="33"/>
        <v>0</v>
      </c>
      <c r="J167" s="286"/>
    </row>
    <row r="168" spans="1:12" s="287" customFormat="1" ht="12.75" customHeight="1">
      <c r="A168" s="142"/>
      <c r="B168" s="959" t="s">
        <v>1075</v>
      </c>
      <c r="C168" s="115"/>
      <c r="D168" s="115"/>
      <c r="E168" s="116"/>
      <c r="F168" s="204"/>
      <c r="G168" s="65"/>
      <c r="H168" s="814">
        <v>140</v>
      </c>
      <c r="I168" s="504">
        <f t="shared" si="33"/>
        <v>0</v>
      </c>
      <c r="J168" s="286"/>
    </row>
    <row r="169" spans="1:12" s="287" customFormat="1" ht="12.75" customHeight="1">
      <c r="A169" s="142"/>
      <c r="B169" s="959" t="s">
        <v>1095</v>
      </c>
      <c r="C169" s="202"/>
      <c r="D169" s="203"/>
      <c r="E169" s="203"/>
      <c r="F169" s="204"/>
      <c r="G169" s="65"/>
      <c r="H169" s="814">
        <v>157</v>
      </c>
      <c r="I169" s="504">
        <f t="shared" si="33"/>
        <v>0</v>
      </c>
      <c r="J169" s="286"/>
    </row>
    <row r="170" spans="1:12" s="287" customFormat="1" ht="12.75" customHeight="1">
      <c r="A170" s="142"/>
      <c r="B170" s="960" t="s">
        <v>1096</v>
      </c>
      <c r="C170" s="271"/>
      <c r="D170" s="272"/>
      <c r="E170" s="272"/>
      <c r="F170" s="273"/>
      <c r="G170" s="274"/>
      <c r="H170" s="961">
        <v>146</v>
      </c>
      <c r="I170" s="594">
        <f t="shared" si="33"/>
        <v>0</v>
      </c>
      <c r="J170" s="286"/>
    </row>
    <row r="171" spans="1:12" s="436" customFormat="1" ht="12.75" customHeight="1">
      <c r="A171" s="142"/>
      <c r="B171" s="962"/>
      <c r="C171" s="963"/>
      <c r="D171" s="838"/>
      <c r="E171" s="838"/>
      <c r="F171" s="927"/>
      <c r="G171" s="928"/>
      <c r="H171" s="928"/>
      <c r="I171" s="444"/>
      <c r="J171" s="290"/>
    </row>
    <row r="172" spans="1:12" ht="16.5" customHeight="1">
      <c r="A172" s="142"/>
      <c r="B172" s="964" t="s">
        <v>861</v>
      </c>
      <c r="C172" s="965"/>
      <c r="D172" s="838"/>
      <c r="E172" s="838"/>
      <c r="F172" s="927"/>
      <c r="G172" s="928"/>
      <c r="H172" s="928"/>
      <c r="I172" s="444"/>
      <c r="J172" s="290"/>
    </row>
    <row r="173" spans="1:12" ht="16.5" customHeight="1">
      <c r="A173" s="142"/>
      <c r="B173" s="966"/>
      <c r="C173" s="967"/>
      <c r="D173" s="968"/>
      <c r="E173" s="968"/>
      <c r="F173" s="929"/>
      <c r="G173" s="930"/>
      <c r="H173" s="930"/>
      <c r="I173" s="446"/>
      <c r="J173" s="290"/>
    </row>
    <row r="174" spans="1:12" ht="12.75" customHeight="1">
      <c r="A174" s="142"/>
      <c r="B174" s="953" t="s">
        <v>436</v>
      </c>
      <c r="C174" s="607" t="s">
        <v>417</v>
      </c>
      <c r="D174" s="39">
        <v>4</v>
      </c>
      <c r="E174" s="66">
        <v>4.5</v>
      </c>
      <c r="F174" s="182" t="s">
        <v>75</v>
      </c>
      <c r="G174" s="40" t="s">
        <v>289</v>
      </c>
      <c r="H174" s="904">
        <v>2442</v>
      </c>
      <c r="I174" s="584">
        <f>SUM(I175:I177)</f>
        <v>0</v>
      </c>
      <c r="J174" s="433"/>
    </row>
    <row r="175" spans="1:12" ht="12.75" customHeight="1">
      <c r="A175" s="142"/>
      <c r="B175" s="945" t="s">
        <v>771</v>
      </c>
      <c r="C175" s="163"/>
      <c r="D175" s="570"/>
      <c r="E175" s="571"/>
      <c r="F175" s="183" t="s">
        <v>119</v>
      </c>
      <c r="G175" s="40"/>
      <c r="H175" s="906">
        <v>1025</v>
      </c>
      <c r="I175" s="304">
        <f t="shared" ref="I175:I176" si="34">IF($I$6=0,0,ROUND(H175*(100%-$I$6%),0))</f>
        <v>0</v>
      </c>
      <c r="J175" s="283"/>
    </row>
    <row r="176" spans="1:12" s="436" customFormat="1" ht="12.75" customHeight="1">
      <c r="A176" s="142"/>
      <c r="B176" s="945" t="s">
        <v>410</v>
      </c>
      <c r="C176" s="184" t="s">
        <v>789</v>
      </c>
      <c r="D176" s="570"/>
      <c r="E176" s="571"/>
      <c r="F176" s="183">
        <v>50</v>
      </c>
      <c r="G176" s="40"/>
      <c r="H176" s="906">
        <v>1342</v>
      </c>
      <c r="I176" s="304">
        <f t="shared" si="34"/>
        <v>0</v>
      </c>
      <c r="J176" s="283"/>
    </row>
    <row r="177" spans="1:10" s="436" customFormat="1" ht="12.75" customHeight="1">
      <c r="A177" s="142"/>
      <c r="B177" s="945" t="s">
        <v>112</v>
      </c>
      <c r="C177" s="185"/>
      <c r="D177" s="572"/>
      <c r="E177" s="573"/>
      <c r="F177" s="186"/>
      <c r="G177" s="40"/>
      <c r="H177" s="906">
        <v>75</v>
      </c>
      <c r="I177" s="586">
        <f>IF($I$8=0,0,ROUND(H177*(100%-$I$8%),0))</f>
        <v>0</v>
      </c>
      <c r="J177" s="295"/>
    </row>
    <row r="178" spans="1:10" s="436" customFormat="1" ht="12.75" customHeight="1">
      <c r="A178" s="142"/>
      <c r="B178" s="951" t="s">
        <v>359</v>
      </c>
      <c r="C178" s="198" t="s">
        <v>417</v>
      </c>
      <c r="D178" s="574">
        <v>5</v>
      </c>
      <c r="E178" s="574">
        <v>5.4</v>
      </c>
      <c r="F178" s="188" t="s">
        <v>75</v>
      </c>
      <c r="G178" s="41" t="s">
        <v>289</v>
      </c>
      <c r="H178" s="909">
        <v>2540</v>
      </c>
      <c r="I178" s="587">
        <f>SUM(I179:I181)</f>
        <v>0</v>
      </c>
      <c r="J178" s="433"/>
    </row>
    <row r="179" spans="1:10" ht="12.75" customHeight="1">
      <c r="A179" s="142"/>
      <c r="B179" s="947" t="s">
        <v>772</v>
      </c>
      <c r="C179" s="189"/>
      <c r="D179" s="575"/>
      <c r="E179" s="576"/>
      <c r="F179" s="190" t="s">
        <v>119</v>
      </c>
      <c r="G179" s="41"/>
      <c r="H179" s="911">
        <v>1037</v>
      </c>
      <c r="I179" s="438">
        <f t="shared" ref="I179:I180" si="35">IF($I$6=0,0,ROUND(H179*(100%-$I$6%),0))</f>
        <v>0</v>
      </c>
      <c r="J179" s="283"/>
    </row>
    <row r="180" spans="1:10" s="436" customFormat="1" ht="12.75" customHeight="1">
      <c r="A180" s="142"/>
      <c r="B180" s="947" t="s">
        <v>303</v>
      </c>
      <c r="C180" s="61" t="s">
        <v>789</v>
      </c>
      <c r="D180" s="575"/>
      <c r="E180" s="576"/>
      <c r="F180" s="190">
        <v>50</v>
      </c>
      <c r="G180" s="41"/>
      <c r="H180" s="911">
        <v>1428</v>
      </c>
      <c r="I180" s="438">
        <f t="shared" si="35"/>
        <v>0</v>
      </c>
      <c r="J180" s="283"/>
    </row>
    <row r="181" spans="1:10" s="436" customFormat="1" ht="12.75" customHeight="1">
      <c r="A181" s="142"/>
      <c r="B181" s="947" t="s">
        <v>112</v>
      </c>
      <c r="C181" s="189"/>
      <c r="D181" s="577"/>
      <c r="E181" s="578"/>
      <c r="F181" s="191"/>
      <c r="G181" s="41"/>
      <c r="H181" s="911">
        <v>75</v>
      </c>
      <c r="I181" s="588">
        <f>IF($I$8=0,0,ROUND(H181*(100%-$I$8%),0))</f>
        <v>0</v>
      </c>
      <c r="J181" s="295"/>
    </row>
    <row r="182" spans="1:10" s="436" customFormat="1" ht="12.75" customHeight="1">
      <c r="A182" s="142"/>
      <c r="B182" s="953" t="s">
        <v>360</v>
      </c>
      <c r="C182" s="42" t="s">
        <v>417</v>
      </c>
      <c r="D182" s="572">
        <v>5.6</v>
      </c>
      <c r="E182" s="579">
        <v>6.7</v>
      </c>
      <c r="F182" s="182" t="s">
        <v>75</v>
      </c>
      <c r="G182" s="40" t="s">
        <v>289</v>
      </c>
      <c r="H182" s="904">
        <v>2750</v>
      </c>
      <c r="I182" s="584">
        <f>SUM(I183:I185)</f>
        <v>0</v>
      </c>
      <c r="J182" s="433"/>
    </row>
    <row r="183" spans="1:10" ht="12.75" customHeight="1">
      <c r="A183" s="142"/>
      <c r="B183" s="945" t="s">
        <v>773</v>
      </c>
      <c r="C183" s="163"/>
      <c r="D183" s="570"/>
      <c r="E183" s="571"/>
      <c r="F183" s="183" t="s">
        <v>120</v>
      </c>
      <c r="G183" s="40"/>
      <c r="H183" s="906">
        <v>1062</v>
      </c>
      <c r="I183" s="304">
        <f t="shared" ref="I183:I184" si="36">IF($I$6=0,0,ROUND(H183*(100%-$I$6%),0))</f>
        <v>0</v>
      </c>
      <c r="J183" s="283"/>
    </row>
    <row r="184" spans="1:10" s="436" customFormat="1" ht="12.75" customHeight="1">
      <c r="A184" s="142"/>
      <c r="B184" s="945" t="s">
        <v>305</v>
      </c>
      <c r="C184" s="184" t="s">
        <v>789</v>
      </c>
      <c r="D184" s="570"/>
      <c r="E184" s="571"/>
      <c r="F184" s="183">
        <v>52</v>
      </c>
      <c r="G184" s="40"/>
      <c r="H184" s="906">
        <v>1613</v>
      </c>
      <c r="I184" s="304">
        <f t="shared" si="36"/>
        <v>0</v>
      </c>
      <c r="J184" s="283"/>
    </row>
    <row r="185" spans="1:10" s="436" customFormat="1" ht="12.75" customHeight="1">
      <c r="A185" s="142"/>
      <c r="B185" s="945" t="s">
        <v>112</v>
      </c>
      <c r="C185" s="163"/>
      <c r="D185" s="580"/>
      <c r="E185" s="573"/>
      <c r="F185" s="186"/>
      <c r="G185" s="40"/>
      <c r="H185" s="906">
        <v>75</v>
      </c>
      <c r="I185" s="586">
        <f>IF($I$8=0,0,ROUND(H185*(100%-$I$8%),0))</f>
        <v>0</v>
      </c>
      <c r="J185" s="295"/>
    </row>
    <row r="186" spans="1:10" s="436" customFormat="1" ht="12.75" customHeight="1">
      <c r="A186" s="142"/>
      <c r="B186" s="951" t="s">
        <v>186</v>
      </c>
      <c r="C186" s="43" t="s">
        <v>418</v>
      </c>
      <c r="D186" s="574">
        <v>7.1</v>
      </c>
      <c r="E186" s="574">
        <v>7.1</v>
      </c>
      <c r="F186" s="192" t="s">
        <v>182</v>
      </c>
      <c r="G186" s="41" t="s">
        <v>289</v>
      </c>
      <c r="H186" s="909">
        <v>2840</v>
      </c>
      <c r="I186" s="587">
        <f>I188+I189+I191</f>
        <v>0</v>
      </c>
      <c r="J186" s="433"/>
    </row>
    <row r="187" spans="1:10" ht="12.75" customHeight="1">
      <c r="A187" s="142"/>
      <c r="B187" s="951" t="s">
        <v>32</v>
      </c>
      <c r="C187" s="44" t="s">
        <v>417</v>
      </c>
      <c r="D187" s="581">
        <v>7.1</v>
      </c>
      <c r="E187" s="581">
        <v>8</v>
      </c>
      <c r="F187" s="188" t="s">
        <v>75</v>
      </c>
      <c r="G187" s="41" t="s">
        <v>349</v>
      </c>
      <c r="H187" s="909">
        <v>3373</v>
      </c>
      <c r="I187" s="587">
        <f>I188+I190+I191</f>
        <v>0</v>
      </c>
      <c r="J187" s="433"/>
    </row>
    <row r="188" spans="1:10" ht="12.75" customHeight="1">
      <c r="A188" s="142"/>
      <c r="B188" s="947" t="s">
        <v>204</v>
      </c>
      <c r="C188" s="189"/>
      <c r="D188" s="575"/>
      <c r="E188" s="576"/>
      <c r="F188" s="190" t="s">
        <v>121</v>
      </c>
      <c r="G188" s="41"/>
      <c r="H188" s="911">
        <v>1080</v>
      </c>
      <c r="I188" s="438">
        <f t="shared" ref="I188:I190" si="37">IF($I$6=0,0,ROUND(H188*(100%-$I$6%),0))</f>
        <v>0</v>
      </c>
      <c r="J188" s="283"/>
    </row>
    <row r="189" spans="1:10" s="436" customFormat="1" ht="12.75" customHeight="1">
      <c r="A189" s="142"/>
      <c r="B189" s="947" t="s">
        <v>181</v>
      </c>
      <c r="C189" s="61" t="s">
        <v>789</v>
      </c>
      <c r="D189" s="575"/>
      <c r="E189" s="576"/>
      <c r="F189" s="190">
        <v>54</v>
      </c>
      <c r="G189" s="41"/>
      <c r="H189" s="911">
        <v>1685</v>
      </c>
      <c r="I189" s="438">
        <f t="shared" si="37"/>
        <v>0</v>
      </c>
      <c r="J189" s="283"/>
    </row>
    <row r="190" spans="1:10" s="436" customFormat="1" ht="12.75" customHeight="1">
      <c r="A190" s="142"/>
      <c r="B190" s="947" t="s">
        <v>33</v>
      </c>
      <c r="C190" s="61" t="s">
        <v>789</v>
      </c>
      <c r="D190" s="575"/>
      <c r="E190" s="576"/>
      <c r="F190" s="190">
        <v>51</v>
      </c>
      <c r="G190" s="41"/>
      <c r="H190" s="911">
        <v>2218</v>
      </c>
      <c r="I190" s="438">
        <f t="shared" si="37"/>
        <v>0</v>
      </c>
      <c r="J190" s="283"/>
    </row>
    <row r="191" spans="1:10" s="436" customFormat="1" ht="12.75" customHeight="1">
      <c r="A191" s="142"/>
      <c r="B191" s="947" t="s">
        <v>112</v>
      </c>
      <c r="C191" s="189"/>
      <c r="D191" s="575"/>
      <c r="E191" s="576"/>
      <c r="F191" s="190"/>
      <c r="G191" s="41"/>
      <c r="H191" s="911">
        <v>75</v>
      </c>
      <c r="I191" s="588">
        <f>IF($I$8=0,0,ROUND(H191*(100%-$I$8%),0))</f>
        <v>0</v>
      </c>
      <c r="J191" s="295"/>
    </row>
    <row r="192" spans="1:10" s="436" customFormat="1" ht="12.75" customHeight="1">
      <c r="A192" s="142"/>
      <c r="B192" s="953" t="s">
        <v>187</v>
      </c>
      <c r="C192" s="193" t="s">
        <v>418</v>
      </c>
      <c r="D192" s="579">
        <v>9</v>
      </c>
      <c r="E192" s="579">
        <v>9</v>
      </c>
      <c r="F192" s="182" t="s">
        <v>75</v>
      </c>
      <c r="G192" s="40" t="s">
        <v>289</v>
      </c>
      <c r="H192" s="912">
        <v>3365</v>
      </c>
      <c r="I192" s="584">
        <f>SUM(I193:I195)</f>
        <v>0</v>
      </c>
      <c r="J192" s="433"/>
    </row>
    <row r="193" spans="1:10" s="434" customFormat="1" ht="12.75" customHeight="1">
      <c r="A193" s="142"/>
      <c r="B193" s="969" t="s">
        <v>361</v>
      </c>
      <c r="C193" s="163"/>
      <c r="D193" s="570"/>
      <c r="E193" s="571"/>
      <c r="F193" s="183" t="s">
        <v>122</v>
      </c>
      <c r="G193" s="40"/>
      <c r="H193" s="906">
        <v>1207</v>
      </c>
      <c r="I193" s="304">
        <f t="shared" ref="I193:I194" si="38">IF($I$6=0,0,ROUND(H193*(100%-$I$6%),0))</f>
        <v>0</v>
      </c>
      <c r="J193" s="283"/>
    </row>
    <row r="194" spans="1:10" s="436" customFormat="1" ht="12.75" customHeight="1">
      <c r="A194" s="142"/>
      <c r="B194" s="945" t="s">
        <v>183</v>
      </c>
      <c r="C194" s="184" t="s">
        <v>789</v>
      </c>
      <c r="D194" s="570"/>
      <c r="E194" s="571"/>
      <c r="F194" s="183">
        <v>57</v>
      </c>
      <c r="G194" s="40"/>
      <c r="H194" s="906">
        <v>2083</v>
      </c>
      <c r="I194" s="304">
        <f t="shared" si="38"/>
        <v>0</v>
      </c>
      <c r="J194" s="283"/>
    </row>
    <row r="195" spans="1:10" s="436" customFormat="1" ht="12.75" customHeight="1">
      <c r="A195" s="142"/>
      <c r="B195" s="945" t="s">
        <v>112</v>
      </c>
      <c r="C195" s="163"/>
      <c r="D195" s="570"/>
      <c r="E195" s="571"/>
      <c r="F195" s="183"/>
      <c r="G195" s="40"/>
      <c r="H195" s="906">
        <v>75</v>
      </c>
      <c r="I195" s="586">
        <f>IF($I$8=0,0,ROUND(H195*(100%-$I$8%),0))</f>
        <v>0</v>
      </c>
      <c r="J195" s="295"/>
    </row>
    <row r="196" spans="1:10" s="436" customFormat="1" ht="12.75" customHeight="1">
      <c r="A196" s="142"/>
      <c r="B196" s="951" t="s">
        <v>363</v>
      </c>
      <c r="C196" s="194" t="s">
        <v>418</v>
      </c>
      <c r="D196" s="574">
        <v>10</v>
      </c>
      <c r="E196" s="574">
        <v>11.2</v>
      </c>
      <c r="F196" s="188" t="s">
        <v>75</v>
      </c>
      <c r="G196" s="41" t="s">
        <v>289</v>
      </c>
      <c r="H196" s="913">
        <v>3695</v>
      </c>
      <c r="I196" s="305">
        <f>I201+I202+I207</f>
        <v>0</v>
      </c>
      <c r="J196" s="433"/>
    </row>
    <row r="197" spans="1:10" ht="12.75" customHeight="1">
      <c r="A197" s="142"/>
      <c r="B197" s="951" t="s">
        <v>806</v>
      </c>
      <c r="C197" s="45" t="s">
        <v>416</v>
      </c>
      <c r="D197" s="581"/>
      <c r="E197" s="581"/>
      <c r="F197" s="188" t="s">
        <v>95</v>
      </c>
      <c r="G197" s="41" t="s">
        <v>349</v>
      </c>
      <c r="H197" s="913">
        <v>4069</v>
      </c>
      <c r="I197" s="305">
        <f>I201+I203+I207</f>
        <v>0</v>
      </c>
      <c r="J197" s="433"/>
    </row>
    <row r="198" spans="1:10" ht="12.75" customHeight="1">
      <c r="A198" s="142"/>
      <c r="B198" s="951" t="s">
        <v>805</v>
      </c>
      <c r="C198" s="45" t="s">
        <v>416</v>
      </c>
      <c r="D198" s="581"/>
      <c r="E198" s="581"/>
      <c r="F198" s="188" t="s">
        <v>95</v>
      </c>
      <c r="G198" s="41" t="s">
        <v>349</v>
      </c>
      <c r="H198" s="913">
        <v>4229</v>
      </c>
      <c r="I198" s="305">
        <f>I201+I204+I207</f>
        <v>0</v>
      </c>
      <c r="J198" s="433"/>
    </row>
    <row r="199" spans="1:10" ht="12.75" customHeight="1">
      <c r="A199" s="142"/>
      <c r="B199" s="951" t="s">
        <v>48</v>
      </c>
      <c r="C199" s="44" t="s">
        <v>417</v>
      </c>
      <c r="D199" s="581"/>
      <c r="E199" s="581"/>
      <c r="F199" s="188" t="s">
        <v>75</v>
      </c>
      <c r="G199" s="41" t="s">
        <v>350</v>
      </c>
      <c r="H199" s="913">
        <v>4739</v>
      </c>
      <c r="I199" s="305">
        <f>I201+I205+I207</f>
        <v>0</v>
      </c>
      <c r="J199" s="433"/>
    </row>
    <row r="200" spans="1:10" ht="12.75" customHeight="1">
      <c r="A200" s="142"/>
      <c r="B200" s="951" t="s">
        <v>49</v>
      </c>
      <c r="C200" s="44" t="s">
        <v>417</v>
      </c>
      <c r="D200" s="581"/>
      <c r="E200" s="581"/>
      <c r="F200" s="188" t="s">
        <v>75</v>
      </c>
      <c r="G200" s="41" t="s">
        <v>350</v>
      </c>
      <c r="H200" s="913">
        <v>5170</v>
      </c>
      <c r="I200" s="305">
        <f>I201+I206+I207</f>
        <v>0</v>
      </c>
      <c r="J200" s="433"/>
    </row>
    <row r="201" spans="1:10" ht="12.75" customHeight="1">
      <c r="A201" s="142"/>
      <c r="B201" s="970" t="s">
        <v>361</v>
      </c>
      <c r="C201" s="189"/>
      <c r="D201" s="575"/>
      <c r="E201" s="576"/>
      <c r="F201" s="190" t="s">
        <v>122</v>
      </c>
      <c r="G201" s="41"/>
      <c r="H201" s="971">
        <v>1207</v>
      </c>
      <c r="I201" s="438">
        <f t="shared" ref="I201:I206" si="39">IF($I$6=0,0,ROUND(H201*(100%-$I$6%),0))</f>
        <v>0</v>
      </c>
      <c r="J201" s="283"/>
    </row>
    <row r="202" spans="1:10" s="436" customFormat="1" ht="12.75" customHeight="1">
      <c r="A202" s="142"/>
      <c r="B202" s="947" t="s">
        <v>247</v>
      </c>
      <c r="C202" s="61" t="s">
        <v>789</v>
      </c>
      <c r="D202" s="575"/>
      <c r="E202" s="576"/>
      <c r="F202" s="190">
        <v>57</v>
      </c>
      <c r="G202" s="41"/>
      <c r="H202" s="971">
        <v>2413</v>
      </c>
      <c r="I202" s="438">
        <f t="shared" si="39"/>
        <v>0</v>
      </c>
      <c r="J202" s="283"/>
    </row>
    <row r="203" spans="1:10" ht="12.75" customHeight="1">
      <c r="A203" s="142"/>
      <c r="B203" s="947" t="s">
        <v>763</v>
      </c>
      <c r="C203" s="61" t="s">
        <v>789</v>
      </c>
      <c r="D203" s="575"/>
      <c r="E203" s="576"/>
      <c r="F203" s="190">
        <v>49</v>
      </c>
      <c r="G203" s="41"/>
      <c r="H203" s="914">
        <v>2787</v>
      </c>
      <c r="I203" s="438">
        <f t="shared" si="39"/>
        <v>0</v>
      </c>
      <c r="J203" s="283"/>
    </row>
    <row r="204" spans="1:10" s="436" customFormat="1" ht="12.75" customHeight="1">
      <c r="A204" s="142"/>
      <c r="B204" s="947" t="s">
        <v>758</v>
      </c>
      <c r="C204" s="61" t="s">
        <v>790</v>
      </c>
      <c r="D204" s="575"/>
      <c r="E204" s="576"/>
      <c r="F204" s="190">
        <v>49</v>
      </c>
      <c r="G204" s="41"/>
      <c r="H204" s="914">
        <v>2947</v>
      </c>
      <c r="I204" s="438">
        <f t="shared" si="39"/>
        <v>0</v>
      </c>
      <c r="J204" s="283"/>
    </row>
    <row r="205" spans="1:10" s="436" customFormat="1" ht="12.75" customHeight="1">
      <c r="A205" s="142"/>
      <c r="B205" s="947" t="s">
        <v>39</v>
      </c>
      <c r="C205" s="61" t="s">
        <v>789</v>
      </c>
      <c r="D205" s="575"/>
      <c r="E205" s="576"/>
      <c r="F205" s="190">
        <v>48</v>
      </c>
      <c r="G205" s="41"/>
      <c r="H205" s="914">
        <v>3457</v>
      </c>
      <c r="I205" s="438">
        <f t="shared" si="39"/>
        <v>0</v>
      </c>
      <c r="J205" s="283"/>
    </row>
    <row r="206" spans="1:10" s="436" customFormat="1" ht="12.75" customHeight="1">
      <c r="A206" s="142"/>
      <c r="B206" s="947" t="s">
        <v>40</v>
      </c>
      <c r="C206" s="61" t="s">
        <v>790</v>
      </c>
      <c r="D206" s="575"/>
      <c r="E206" s="576"/>
      <c r="F206" s="190">
        <v>48</v>
      </c>
      <c r="G206" s="41"/>
      <c r="H206" s="914">
        <v>3888</v>
      </c>
      <c r="I206" s="438">
        <f t="shared" si="39"/>
        <v>0</v>
      </c>
      <c r="J206" s="283"/>
    </row>
    <row r="207" spans="1:10" s="436" customFormat="1" ht="12.75" customHeight="1">
      <c r="A207" s="142"/>
      <c r="B207" s="949" t="s">
        <v>112</v>
      </c>
      <c r="C207" s="46"/>
      <c r="D207" s="582"/>
      <c r="E207" s="583"/>
      <c r="F207" s="47"/>
      <c r="G207" s="48"/>
      <c r="H207" s="906">
        <v>75</v>
      </c>
      <c r="I207" s="586">
        <f>IF($I$8=0,0,ROUND(H207*(100%-$I$8%),0))</f>
        <v>0</v>
      </c>
      <c r="J207" s="295"/>
    </row>
    <row r="208" spans="1:10" s="436" customFormat="1" ht="12.75" customHeight="1">
      <c r="A208" s="142"/>
      <c r="B208" s="953" t="s">
        <v>804</v>
      </c>
      <c r="C208" s="195" t="s">
        <v>416</v>
      </c>
      <c r="D208" s="579">
        <v>12.5</v>
      </c>
      <c r="E208" s="579">
        <v>14</v>
      </c>
      <c r="F208" s="182" t="s">
        <v>96</v>
      </c>
      <c r="G208" s="40" t="s">
        <v>349</v>
      </c>
      <c r="H208" s="912">
        <v>4874</v>
      </c>
      <c r="I208" s="590">
        <f>I212+I213+I217</f>
        <v>0</v>
      </c>
      <c r="J208" s="433"/>
    </row>
    <row r="209" spans="1:10" ht="12.75" customHeight="1">
      <c r="A209" s="142"/>
      <c r="B209" s="953" t="s">
        <v>803</v>
      </c>
      <c r="C209" s="49" t="s">
        <v>416</v>
      </c>
      <c r="D209" s="572"/>
      <c r="E209" s="572"/>
      <c r="F209" s="182" t="s">
        <v>96</v>
      </c>
      <c r="G209" s="40" t="s">
        <v>349</v>
      </c>
      <c r="H209" s="912">
        <v>4979</v>
      </c>
      <c r="I209" s="590">
        <f>I212+I214+I217</f>
        <v>0</v>
      </c>
      <c r="J209" s="433"/>
    </row>
    <row r="210" spans="1:10" ht="12.75" customHeight="1">
      <c r="A210" s="142"/>
      <c r="B210" s="953" t="s">
        <v>50</v>
      </c>
      <c r="C210" s="42" t="s">
        <v>417</v>
      </c>
      <c r="D210" s="572"/>
      <c r="E210" s="572"/>
      <c r="F210" s="182" t="s">
        <v>75</v>
      </c>
      <c r="G210" s="40" t="s">
        <v>350</v>
      </c>
      <c r="H210" s="912">
        <v>5764</v>
      </c>
      <c r="I210" s="590">
        <f>I212+I215+I217</f>
        <v>0</v>
      </c>
      <c r="J210" s="433"/>
    </row>
    <row r="211" spans="1:10" ht="12.75" customHeight="1">
      <c r="A211" s="142"/>
      <c r="B211" s="953" t="s">
        <v>51</v>
      </c>
      <c r="C211" s="42" t="s">
        <v>417</v>
      </c>
      <c r="D211" s="572"/>
      <c r="E211" s="572"/>
      <c r="F211" s="182" t="s">
        <v>75</v>
      </c>
      <c r="G211" s="40" t="s">
        <v>350</v>
      </c>
      <c r="H211" s="912">
        <v>6079</v>
      </c>
      <c r="I211" s="590">
        <f>I212+I216+I217</f>
        <v>0</v>
      </c>
      <c r="J211" s="433"/>
    </row>
    <row r="212" spans="1:10" ht="12.75" customHeight="1">
      <c r="A212" s="142"/>
      <c r="B212" s="945" t="s">
        <v>115</v>
      </c>
      <c r="C212" s="163"/>
      <c r="D212" s="570"/>
      <c r="E212" s="571"/>
      <c r="F212" s="183" t="s">
        <v>76</v>
      </c>
      <c r="G212" s="40"/>
      <c r="H212" s="906">
        <v>1632</v>
      </c>
      <c r="I212" s="304">
        <f t="shared" ref="I212:I216" si="40">IF($I$6=0,0,ROUND(H212*(100%-$I$6%),0))</f>
        <v>0</v>
      </c>
      <c r="J212" s="283"/>
    </row>
    <row r="213" spans="1:10" s="436" customFormat="1" ht="12.75" customHeight="1">
      <c r="A213" s="142"/>
      <c r="B213" s="945" t="s">
        <v>759</v>
      </c>
      <c r="C213" s="184" t="s">
        <v>789</v>
      </c>
      <c r="D213" s="570"/>
      <c r="E213" s="571"/>
      <c r="F213" s="183">
        <v>50</v>
      </c>
      <c r="G213" s="40"/>
      <c r="H213" s="906">
        <v>3167</v>
      </c>
      <c r="I213" s="304">
        <f t="shared" si="40"/>
        <v>0</v>
      </c>
      <c r="J213" s="283"/>
    </row>
    <row r="214" spans="1:10" s="436" customFormat="1" ht="12.75" customHeight="1">
      <c r="A214" s="142"/>
      <c r="B214" s="945" t="s">
        <v>760</v>
      </c>
      <c r="C214" s="184" t="s">
        <v>790</v>
      </c>
      <c r="D214" s="570"/>
      <c r="E214" s="571"/>
      <c r="F214" s="183">
        <v>50</v>
      </c>
      <c r="G214" s="40"/>
      <c r="H214" s="906">
        <v>3272</v>
      </c>
      <c r="I214" s="304">
        <f t="shared" si="40"/>
        <v>0</v>
      </c>
      <c r="J214" s="283"/>
    </row>
    <row r="215" spans="1:10" s="436" customFormat="1" ht="12.75" customHeight="1">
      <c r="A215" s="142"/>
      <c r="B215" s="945" t="s">
        <v>35</v>
      </c>
      <c r="C215" s="184" t="s">
        <v>789</v>
      </c>
      <c r="D215" s="570"/>
      <c r="E215" s="571"/>
      <c r="F215" s="183">
        <v>48</v>
      </c>
      <c r="G215" s="40"/>
      <c r="H215" s="906">
        <v>4057</v>
      </c>
      <c r="I215" s="304">
        <f t="shared" si="40"/>
        <v>0</v>
      </c>
      <c r="J215" s="283"/>
    </row>
    <row r="216" spans="1:10" s="436" customFormat="1" ht="12.75" customHeight="1">
      <c r="A216" s="142"/>
      <c r="B216" s="945" t="s">
        <v>36</v>
      </c>
      <c r="C216" s="184" t="s">
        <v>790</v>
      </c>
      <c r="D216" s="570"/>
      <c r="E216" s="571"/>
      <c r="F216" s="183">
        <v>48</v>
      </c>
      <c r="G216" s="40"/>
      <c r="H216" s="906">
        <v>4372</v>
      </c>
      <c r="I216" s="304">
        <f t="shared" si="40"/>
        <v>0</v>
      </c>
      <c r="J216" s="283"/>
    </row>
    <row r="217" spans="1:10" s="436" customFormat="1" ht="12.75" customHeight="1">
      <c r="A217" s="142"/>
      <c r="B217" s="945" t="s">
        <v>112</v>
      </c>
      <c r="C217" s="163"/>
      <c r="D217" s="570"/>
      <c r="E217" s="571"/>
      <c r="F217" s="183"/>
      <c r="G217" s="40"/>
      <c r="H217" s="906">
        <v>75</v>
      </c>
      <c r="I217" s="586">
        <f>IF($I$8=0,0,ROUND(H217*(100%-$I$8%),0))</f>
        <v>0</v>
      </c>
      <c r="J217" s="295"/>
    </row>
    <row r="218" spans="1:10" s="436" customFormat="1" ht="12.75" customHeight="1">
      <c r="A218" s="142"/>
      <c r="B218" s="951" t="s">
        <v>802</v>
      </c>
      <c r="C218" s="196" t="s">
        <v>416</v>
      </c>
      <c r="D218" s="574">
        <v>14</v>
      </c>
      <c r="E218" s="574">
        <v>16</v>
      </c>
      <c r="F218" s="192" t="s">
        <v>94</v>
      </c>
      <c r="G218" s="41" t="s">
        <v>349</v>
      </c>
      <c r="H218" s="909">
        <v>5580</v>
      </c>
      <c r="I218" s="587">
        <f>I222+I223+I227</f>
        <v>0</v>
      </c>
      <c r="J218" s="433"/>
    </row>
    <row r="219" spans="1:10" ht="12.75" customHeight="1">
      <c r="A219" s="142"/>
      <c r="B219" s="951" t="s">
        <v>801</v>
      </c>
      <c r="C219" s="45" t="s">
        <v>416</v>
      </c>
      <c r="D219" s="581"/>
      <c r="E219" s="581"/>
      <c r="F219" s="192" t="s">
        <v>94</v>
      </c>
      <c r="G219" s="41" t="s">
        <v>349</v>
      </c>
      <c r="H219" s="909">
        <v>5690</v>
      </c>
      <c r="I219" s="587">
        <f>I222+I224+I227</f>
        <v>0</v>
      </c>
      <c r="J219" s="433"/>
    </row>
    <row r="220" spans="1:10" ht="12.75" customHeight="1">
      <c r="A220" s="142"/>
      <c r="B220" s="951" t="s">
        <v>52</v>
      </c>
      <c r="C220" s="44" t="s">
        <v>417</v>
      </c>
      <c r="D220" s="581"/>
      <c r="E220" s="581"/>
      <c r="F220" s="188" t="s">
        <v>95</v>
      </c>
      <c r="G220" s="41" t="s">
        <v>350</v>
      </c>
      <c r="H220" s="909">
        <v>6323</v>
      </c>
      <c r="I220" s="587">
        <f>I222+I225+I227</f>
        <v>0</v>
      </c>
      <c r="J220" s="433"/>
    </row>
    <row r="221" spans="1:10" ht="12.75" customHeight="1">
      <c r="A221" s="142"/>
      <c r="B221" s="951" t="s">
        <v>53</v>
      </c>
      <c r="C221" s="44" t="s">
        <v>417</v>
      </c>
      <c r="D221" s="581"/>
      <c r="E221" s="581"/>
      <c r="F221" s="188" t="s">
        <v>95</v>
      </c>
      <c r="G221" s="41" t="s">
        <v>350</v>
      </c>
      <c r="H221" s="909">
        <v>7047</v>
      </c>
      <c r="I221" s="587">
        <f t="shared" ref="I221" si="41">I222+I226+I227</f>
        <v>0</v>
      </c>
      <c r="J221" s="433"/>
    </row>
    <row r="222" spans="1:10" ht="12.75" customHeight="1">
      <c r="A222" s="142"/>
      <c r="B222" s="947" t="s">
        <v>116</v>
      </c>
      <c r="C222" s="189"/>
      <c r="D222" s="575"/>
      <c r="E222" s="576"/>
      <c r="F222" s="190" t="s">
        <v>178</v>
      </c>
      <c r="G222" s="41"/>
      <c r="H222" s="971">
        <v>1850</v>
      </c>
      <c r="I222" s="438">
        <f t="shared" ref="I222:I226" si="42">IF($I$6=0,0,ROUND(H222*(100%-$I$6%),0))</f>
        <v>0</v>
      </c>
      <c r="J222" s="283"/>
    </row>
    <row r="223" spans="1:10" s="436" customFormat="1" ht="12.75" customHeight="1">
      <c r="A223" s="142"/>
      <c r="B223" s="947" t="s">
        <v>761</v>
      </c>
      <c r="C223" s="61" t="s">
        <v>789</v>
      </c>
      <c r="D223" s="575"/>
      <c r="E223" s="576"/>
      <c r="F223" s="190">
        <v>51</v>
      </c>
      <c r="G223" s="41"/>
      <c r="H223" s="971">
        <v>3655</v>
      </c>
      <c r="I223" s="438">
        <f t="shared" si="42"/>
        <v>0</v>
      </c>
      <c r="J223" s="283"/>
    </row>
    <row r="224" spans="1:10" s="436" customFormat="1" ht="12.75" customHeight="1">
      <c r="A224" s="142"/>
      <c r="B224" s="947" t="s">
        <v>762</v>
      </c>
      <c r="C224" s="61" t="s">
        <v>790</v>
      </c>
      <c r="D224" s="575"/>
      <c r="E224" s="576"/>
      <c r="F224" s="190">
        <v>51</v>
      </c>
      <c r="G224" s="41"/>
      <c r="H224" s="971">
        <v>3765</v>
      </c>
      <c r="I224" s="438">
        <f t="shared" si="42"/>
        <v>0</v>
      </c>
      <c r="J224" s="283"/>
    </row>
    <row r="225" spans="1:10" s="436" customFormat="1" ht="12.75" customHeight="1">
      <c r="A225" s="142"/>
      <c r="B225" s="947" t="s">
        <v>37</v>
      </c>
      <c r="C225" s="61" t="s">
        <v>789</v>
      </c>
      <c r="D225" s="575"/>
      <c r="E225" s="576"/>
      <c r="F225" s="190">
        <v>49</v>
      </c>
      <c r="G225" s="41"/>
      <c r="H225" s="971">
        <v>4398</v>
      </c>
      <c r="I225" s="438">
        <f t="shared" si="42"/>
        <v>0</v>
      </c>
      <c r="J225" s="283"/>
    </row>
    <row r="226" spans="1:10" s="436" customFormat="1" ht="12.75" customHeight="1">
      <c r="A226" s="142"/>
      <c r="B226" s="947" t="s">
        <v>38</v>
      </c>
      <c r="C226" s="61" t="s">
        <v>790</v>
      </c>
      <c r="D226" s="575"/>
      <c r="E226" s="576"/>
      <c r="F226" s="190">
        <v>49</v>
      </c>
      <c r="G226" s="41"/>
      <c r="H226" s="971">
        <v>5122</v>
      </c>
      <c r="I226" s="438">
        <f t="shared" si="42"/>
        <v>0</v>
      </c>
      <c r="J226" s="283"/>
    </row>
    <row r="227" spans="1:10" s="436" customFormat="1" ht="12.75" customHeight="1">
      <c r="A227" s="142"/>
      <c r="B227" s="947" t="s">
        <v>112</v>
      </c>
      <c r="C227" s="189"/>
      <c r="D227" s="575"/>
      <c r="E227" s="576"/>
      <c r="F227" s="190"/>
      <c r="G227" s="41"/>
      <c r="H227" s="971">
        <v>75</v>
      </c>
      <c r="I227" s="588">
        <f>IF($I$8=0,0,ROUND(H227*(100%-$I$8%),0))</f>
        <v>0</v>
      </c>
      <c r="J227" s="295"/>
    </row>
    <row r="228" spans="1:10" s="436" customFormat="1" ht="15" customHeight="1">
      <c r="A228" s="142"/>
      <c r="B228" s="957" t="s">
        <v>793</v>
      </c>
      <c r="C228" s="918"/>
      <c r="D228" s="918"/>
      <c r="E228" s="918"/>
      <c r="F228" s="918"/>
      <c r="G228" s="918"/>
      <c r="H228" s="918"/>
      <c r="I228" s="439"/>
      <c r="J228" s="452"/>
    </row>
    <row r="229" spans="1:10" s="436" customFormat="1" ht="12.75" customHeight="1">
      <c r="A229" s="142"/>
      <c r="B229" s="959" t="s">
        <v>1097</v>
      </c>
      <c r="C229" s="505"/>
      <c r="D229" s="505"/>
      <c r="E229" s="505"/>
      <c r="F229" s="601"/>
      <c r="G229" s="602"/>
      <c r="H229" s="972">
        <v>57</v>
      </c>
      <c r="I229" s="504">
        <f t="shared" ref="I229:I233" si="43">IF($I$8=0,0,ROUND(H229*(100%-$I$8%),0))</f>
        <v>0</v>
      </c>
      <c r="J229" s="286"/>
    </row>
    <row r="230" spans="1:10" s="436" customFormat="1" ht="12.75" customHeight="1">
      <c r="A230" s="142"/>
      <c r="B230" s="959" t="s">
        <v>1098</v>
      </c>
      <c r="C230" s="603"/>
      <c r="D230" s="505"/>
      <c r="E230" s="505"/>
      <c r="F230" s="601"/>
      <c r="G230" s="602"/>
      <c r="H230" s="972">
        <v>57</v>
      </c>
      <c r="I230" s="504">
        <f t="shared" si="43"/>
        <v>0</v>
      </c>
      <c r="J230" s="286"/>
    </row>
    <row r="231" spans="1:10" s="436" customFormat="1" ht="12.75" customHeight="1">
      <c r="A231" s="142"/>
      <c r="B231" s="959" t="s">
        <v>1099</v>
      </c>
      <c r="C231" s="603"/>
      <c r="D231" s="505"/>
      <c r="E231" s="505"/>
      <c r="F231" s="601"/>
      <c r="G231" s="602"/>
      <c r="H231" s="972">
        <v>57</v>
      </c>
      <c r="I231" s="504">
        <f t="shared" si="43"/>
        <v>0</v>
      </c>
      <c r="J231" s="286"/>
    </row>
    <row r="232" spans="1:10" s="436" customFormat="1" ht="12.75" customHeight="1">
      <c r="A232" s="142"/>
      <c r="B232" s="959" t="s">
        <v>1100</v>
      </c>
      <c r="C232" s="603"/>
      <c r="D232" s="505"/>
      <c r="E232" s="505"/>
      <c r="F232" s="601"/>
      <c r="G232" s="602"/>
      <c r="H232" s="972">
        <v>109</v>
      </c>
      <c r="I232" s="504">
        <f t="shared" si="43"/>
        <v>0</v>
      </c>
      <c r="J232" s="286"/>
    </row>
    <row r="233" spans="1:10" s="436" customFormat="1" ht="12.75" customHeight="1">
      <c r="A233" s="142"/>
      <c r="B233" s="960" t="s">
        <v>1045</v>
      </c>
      <c r="C233" s="604"/>
      <c r="D233" s="604"/>
      <c r="E233" s="604"/>
      <c r="F233" s="605"/>
      <c r="G233" s="606"/>
      <c r="H233" s="973">
        <v>146</v>
      </c>
      <c r="I233" s="594">
        <f t="shared" si="43"/>
        <v>0</v>
      </c>
      <c r="J233" s="286"/>
    </row>
    <row r="234" spans="1:10" s="287" customFormat="1" ht="15" customHeight="1">
      <c r="A234" s="142"/>
      <c r="B234" s="94"/>
      <c r="C234" s="95"/>
      <c r="D234" s="96"/>
      <c r="E234" s="96"/>
      <c r="F234" s="63"/>
      <c r="G234" s="64"/>
      <c r="H234" s="64"/>
      <c r="I234" s="897"/>
      <c r="J234" s="453"/>
    </row>
    <row r="235" spans="1:10" s="436" customFormat="1" ht="15" customHeight="1">
      <c r="A235" s="142"/>
      <c r="B235" s="92" t="s">
        <v>862</v>
      </c>
      <c r="C235" s="37"/>
      <c r="D235" s="96"/>
      <c r="E235" s="96"/>
      <c r="F235" s="63"/>
      <c r="G235" s="64"/>
      <c r="H235" s="64"/>
      <c r="I235" s="897"/>
      <c r="J235" s="453"/>
    </row>
    <row r="236" spans="1:10" s="436" customFormat="1" ht="15" customHeight="1">
      <c r="A236" s="142"/>
      <c r="B236" s="93"/>
      <c r="C236" s="205"/>
      <c r="D236" s="206"/>
      <c r="E236" s="206"/>
      <c r="F236" s="85"/>
      <c r="G236" s="86"/>
      <c r="H236" s="86"/>
      <c r="I236" s="898"/>
      <c r="J236" s="290"/>
    </row>
    <row r="237" spans="1:10" s="436" customFormat="1" ht="15" customHeight="1">
      <c r="A237" s="142"/>
      <c r="B237" s="908" t="s">
        <v>188</v>
      </c>
      <c r="C237" s="43" t="s">
        <v>418</v>
      </c>
      <c r="D237" s="574">
        <v>7.1</v>
      </c>
      <c r="E237" s="574">
        <v>7.1</v>
      </c>
      <c r="F237" s="192" t="s">
        <v>182</v>
      </c>
      <c r="G237" s="41" t="s">
        <v>289</v>
      </c>
      <c r="H237" s="909">
        <v>3108</v>
      </c>
      <c r="I237" s="587">
        <f>I239+I240+I242</f>
        <v>0</v>
      </c>
      <c r="J237" s="433"/>
    </row>
    <row r="238" spans="1:10" s="436" customFormat="1" ht="12.75" customHeight="1">
      <c r="A238" s="142"/>
      <c r="B238" s="908" t="s">
        <v>43</v>
      </c>
      <c r="C238" s="44" t="s">
        <v>417</v>
      </c>
      <c r="D238" s="581">
        <v>7.1</v>
      </c>
      <c r="E238" s="581">
        <v>8</v>
      </c>
      <c r="F238" s="188" t="s">
        <v>75</v>
      </c>
      <c r="G238" s="41" t="s">
        <v>349</v>
      </c>
      <c r="H238" s="909">
        <v>3641</v>
      </c>
      <c r="I238" s="587">
        <f>I239+I241+I242</f>
        <v>0</v>
      </c>
      <c r="J238" s="433"/>
    </row>
    <row r="239" spans="1:10" s="436" customFormat="1" ht="12.75" customHeight="1">
      <c r="A239" s="142"/>
      <c r="B239" s="910" t="s">
        <v>764</v>
      </c>
      <c r="C239" s="189"/>
      <c r="D239" s="575"/>
      <c r="E239" s="576"/>
      <c r="F239" s="190" t="s">
        <v>179</v>
      </c>
      <c r="G239" s="41"/>
      <c r="H239" s="911">
        <v>1348</v>
      </c>
      <c r="I239" s="438">
        <f t="shared" ref="I239:I241" si="44">IF($I$6=0,0,ROUND(H239*(100%-$I$6%),0))</f>
        <v>0</v>
      </c>
      <c r="J239" s="283"/>
    </row>
    <row r="240" spans="1:10" s="436" customFormat="1" ht="12.75" customHeight="1">
      <c r="A240" s="142"/>
      <c r="B240" s="910" t="s">
        <v>181</v>
      </c>
      <c r="C240" s="212" t="s">
        <v>789</v>
      </c>
      <c r="D240" s="575"/>
      <c r="E240" s="576"/>
      <c r="F240" s="190">
        <v>54</v>
      </c>
      <c r="G240" s="41"/>
      <c r="H240" s="911">
        <v>1685</v>
      </c>
      <c r="I240" s="438">
        <f t="shared" si="44"/>
        <v>0</v>
      </c>
      <c r="J240" s="283"/>
    </row>
    <row r="241" spans="1:10" s="436" customFormat="1" ht="12.75" customHeight="1">
      <c r="A241" s="142"/>
      <c r="B241" s="910" t="s">
        <v>33</v>
      </c>
      <c r="C241" s="212" t="s">
        <v>789</v>
      </c>
      <c r="D241" s="575"/>
      <c r="E241" s="576"/>
      <c r="F241" s="190">
        <v>51</v>
      </c>
      <c r="G241" s="41"/>
      <c r="H241" s="911">
        <v>2218</v>
      </c>
      <c r="I241" s="438">
        <f t="shared" si="44"/>
        <v>0</v>
      </c>
      <c r="J241" s="283"/>
    </row>
    <row r="242" spans="1:10" s="436" customFormat="1" ht="12.75" customHeight="1">
      <c r="A242" s="142"/>
      <c r="B242" s="910" t="s">
        <v>112</v>
      </c>
      <c r="C242" s="189"/>
      <c r="D242" s="575"/>
      <c r="E242" s="576"/>
      <c r="F242" s="190"/>
      <c r="G242" s="41"/>
      <c r="H242" s="911">
        <v>75</v>
      </c>
      <c r="I242" s="586">
        <f>IF($I$8=0,0,ROUND(H242*(100%-$I$8%),0))</f>
        <v>0</v>
      </c>
      <c r="J242" s="295"/>
    </row>
    <row r="243" spans="1:10" s="436" customFormat="1" ht="12.75" customHeight="1">
      <c r="A243" s="142"/>
      <c r="B243" s="903" t="s">
        <v>189</v>
      </c>
      <c r="C243" s="213" t="s">
        <v>418</v>
      </c>
      <c r="D243" s="579">
        <v>9</v>
      </c>
      <c r="E243" s="579">
        <v>9</v>
      </c>
      <c r="F243" s="182" t="s">
        <v>75</v>
      </c>
      <c r="G243" s="40" t="s">
        <v>289</v>
      </c>
      <c r="H243" s="912">
        <v>3750</v>
      </c>
      <c r="I243" s="584">
        <f>SUM(I244:I246)</f>
        <v>0</v>
      </c>
      <c r="J243" s="433"/>
    </row>
    <row r="244" spans="1:10" s="436" customFormat="1" ht="12.75" customHeight="1">
      <c r="A244" s="142"/>
      <c r="B244" s="974" t="s">
        <v>362</v>
      </c>
      <c r="C244" s="163"/>
      <c r="D244" s="570"/>
      <c r="E244" s="571"/>
      <c r="F244" s="183" t="s">
        <v>180</v>
      </c>
      <c r="G244" s="40"/>
      <c r="H244" s="906">
        <v>1592</v>
      </c>
      <c r="I244" s="304">
        <f t="shared" ref="I244:I245" si="45">IF($I$6=0,0,ROUND(H244*(100%-$I$6%),0))</f>
        <v>0</v>
      </c>
      <c r="J244" s="283"/>
    </row>
    <row r="245" spans="1:10" s="434" customFormat="1" ht="12.75" customHeight="1">
      <c r="A245" s="142"/>
      <c r="B245" s="905" t="s">
        <v>183</v>
      </c>
      <c r="C245" s="184" t="s">
        <v>789</v>
      </c>
      <c r="D245" s="570"/>
      <c r="E245" s="571"/>
      <c r="F245" s="183">
        <v>57</v>
      </c>
      <c r="G245" s="40"/>
      <c r="H245" s="906">
        <v>2083</v>
      </c>
      <c r="I245" s="304">
        <f t="shared" si="45"/>
        <v>0</v>
      </c>
      <c r="J245" s="283"/>
    </row>
    <row r="246" spans="1:10" s="436" customFormat="1" ht="12.75" customHeight="1">
      <c r="A246" s="142"/>
      <c r="B246" s="905" t="s">
        <v>112</v>
      </c>
      <c r="C246" s="163"/>
      <c r="D246" s="570"/>
      <c r="E246" s="571"/>
      <c r="F246" s="183"/>
      <c r="G246" s="40"/>
      <c r="H246" s="906">
        <v>75</v>
      </c>
      <c r="I246" s="586">
        <f>IF($I$8=0,0,ROUND(H246*(100%-$I$8%),0))</f>
        <v>0</v>
      </c>
      <c r="J246" s="295"/>
    </row>
    <row r="247" spans="1:10" s="436" customFormat="1" ht="12.75" customHeight="1">
      <c r="A247" s="142"/>
      <c r="B247" s="908" t="s">
        <v>380</v>
      </c>
      <c r="C247" s="194" t="s">
        <v>418</v>
      </c>
      <c r="D247" s="574">
        <v>10</v>
      </c>
      <c r="E247" s="574">
        <v>11.2</v>
      </c>
      <c r="F247" s="188" t="s">
        <v>75</v>
      </c>
      <c r="G247" s="41" t="s">
        <v>289</v>
      </c>
      <c r="H247" s="913">
        <v>4080</v>
      </c>
      <c r="I247" s="305">
        <f>I252+I253+I258</f>
        <v>0</v>
      </c>
      <c r="J247" s="433"/>
    </row>
    <row r="248" spans="1:10" s="436" customFormat="1" ht="12.75" customHeight="1">
      <c r="A248" s="142"/>
      <c r="B248" s="908" t="s">
        <v>799</v>
      </c>
      <c r="C248" s="45" t="s">
        <v>416</v>
      </c>
      <c r="D248" s="581"/>
      <c r="E248" s="581"/>
      <c r="F248" s="188" t="s">
        <v>75</v>
      </c>
      <c r="G248" s="41" t="s">
        <v>349</v>
      </c>
      <c r="H248" s="913">
        <v>4454</v>
      </c>
      <c r="I248" s="305">
        <f>I252+I254+I258</f>
        <v>0</v>
      </c>
      <c r="J248" s="433"/>
    </row>
    <row r="249" spans="1:10" s="436" customFormat="1" ht="12.75" customHeight="1">
      <c r="A249" s="142"/>
      <c r="B249" s="908" t="s">
        <v>800</v>
      </c>
      <c r="C249" s="45" t="s">
        <v>416</v>
      </c>
      <c r="D249" s="581"/>
      <c r="E249" s="581"/>
      <c r="F249" s="188" t="s">
        <v>75</v>
      </c>
      <c r="G249" s="41" t="s">
        <v>349</v>
      </c>
      <c r="H249" s="913">
        <v>4614</v>
      </c>
      <c r="I249" s="305">
        <f>I252+I255+I258</f>
        <v>0</v>
      </c>
      <c r="J249" s="433"/>
    </row>
    <row r="250" spans="1:10" s="436" customFormat="1" ht="12.75" customHeight="1">
      <c r="A250" s="142"/>
      <c r="B250" s="908" t="s">
        <v>55</v>
      </c>
      <c r="C250" s="44" t="s">
        <v>417</v>
      </c>
      <c r="D250" s="581"/>
      <c r="E250" s="581"/>
      <c r="F250" s="188" t="s">
        <v>75</v>
      </c>
      <c r="G250" s="41" t="s">
        <v>350</v>
      </c>
      <c r="H250" s="913">
        <v>5124</v>
      </c>
      <c r="I250" s="305">
        <f>I252+I256+I258</f>
        <v>0</v>
      </c>
      <c r="J250" s="433"/>
    </row>
    <row r="251" spans="1:10" s="436" customFormat="1" ht="12.75" customHeight="1">
      <c r="A251" s="142"/>
      <c r="B251" s="908" t="s">
        <v>54</v>
      </c>
      <c r="C251" s="44" t="s">
        <v>417</v>
      </c>
      <c r="D251" s="581"/>
      <c r="E251" s="581"/>
      <c r="F251" s="188" t="s">
        <v>75</v>
      </c>
      <c r="G251" s="41" t="s">
        <v>350</v>
      </c>
      <c r="H251" s="913">
        <v>5555</v>
      </c>
      <c r="I251" s="305">
        <f>I252+I257+I258</f>
        <v>0</v>
      </c>
      <c r="J251" s="433"/>
    </row>
    <row r="252" spans="1:10" s="436" customFormat="1" ht="12.75" customHeight="1">
      <c r="A252" s="142"/>
      <c r="B252" s="975" t="s">
        <v>362</v>
      </c>
      <c r="C252" s="189"/>
      <c r="D252" s="575"/>
      <c r="E252" s="576"/>
      <c r="F252" s="190" t="s">
        <v>180</v>
      </c>
      <c r="G252" s="41"/>
      <c r="H252" s="971">
        <v>1592</v>
      </c>
      <c r="I252" s="438">
        <f t="shared" ref="I252:I257" si="46">IF($I$6=0,0,ROUND(H252*(100%-$I$6%),0))</f>
        <v>0</v>
      </c>
      <c r="J252" s="283"/>
    </row>
    <row r="253" spans="1:10" s="436" customFormat="1" ht="12.75" customHeight="1">
      <c r="A253" s="142"/>
      <c r="B253" s="910" t="s">
        <v>247</v>
      </c>
      <c r="C253" s="61" t="s">
        <v>789</v>
      </c>
      <c r="D253" s="575"/>
      <c r="E253" s="576"/>
      <c r="F253" s="190">
        <v>57</v>
      </c>
      <c r="G253" s="41"/>
      <c r="H253" s="971">
        <v>2413</v>
      </c>
      <c r="I253" s="438">
        <f t="shared" si="46"/>
        <v>0</v>
      </c>
      <c r="J253" s="283"/>
    </row>
    <row r="254" spans="1:10" s="436" customFormat="1" ht="12.75" customHeight="1">
      <c r="A254" s="142"/>
      <c r="B254" s="910" t="s">
        <v>763</v>
      </c>
      <c r="C254" s="61" t="s">
        <v>789</v>
      </c>
      <c r="D254" s="575"/>
      <c r="E254" s="576"/>
      <c r="F254" s="190">
        <v>49</v>
      </c>
      <c r="G254" s="41"/>
      <c r="H254" s="914">
        <v>2787</v>
      </c>
      <c r="I254" s="438">
        <f t="shared" si="46"/>
        <v>0</v>
      </c>
      <c r="J254" s="283"/>
    </row>
    <row r="255" spans="1:10" ht="12.75" customHeight="1">
      <c r="A255" s="142"/>
      <c r="B255" s="910" t="s">
        <v>758</v>
      </c>
      <c r="C255" s="61" t="s">
        <v>790</v>
      </c>
      <c r="D255" s="575"/>
      <c r="E255" s="576"/>
      <c r="F255" s="190">
        <v>49</v>
      </c>
      <c r="G255" s="41"/>
      <c r="H255" s="914">
        <v>2947</v>
      </c>
      <c r="I255" s="438">
        <f t="shared" si="46"/>
        <v>0</v>
      </c>
      <c r="J255" s="283"/>
    </row>
    <row r="256" spans="1:10" s="436" customFormat="1" ht="12.75" customHeight="1">
      <c r="A256" s="142"/>
      <c r="B256" s="910" t="s">
        <v>39</v>
      </c>
      <c r="C256" s="61" t="s">
        <v>789</v>
      </c>
      <c r="D256" s="575"/>
      <c r="E256" s="576"/>
      <c r="F256" s="190">
        <v>48</v>
      </c>
      <c r="G256" s="41"/>
      <c r="H256" s="914">
        <v>3457</v>
      </c>
      <c r="I256" s="438">
        <f t="shared" si="46"/>
        <v>0</v>
      </c>
      <c r="J256" s="283"/>
    </row>
    <row r="257" spans="1:10" s="436" customFormat="1" ht="12.75" customHeight="1">
      <c r="A257" s="142"/>
      <c r="B257" s="910" t="s">
        <v>40</v>
      </c>
      <c r="C257" s="61" t="s">
        <v>790</v>
      </c>
      <c r="D257" s="575"/>
      <c r="E257" s="576"/>
      <c r="F257" s="190">
        <v>48</v>
      </c>
      <c r="G257" s="41"/>
      <c r="H257" s="914">
        <v>3888</v>
      </c>
      <c r="I257" s="438">
        <f t="shared" si="46"/>
        <v>0</v>
      </c>
      <c r="J257" s="283"/>
    </row>
    <row r="258" spans="1:10" s="436" customFormat="1" ht="12.75" customHeight="1">
      <c r="A258" s="142"/>
      <c r="B258" s="915" t="s">
        <v>112</v>
      </c>
      <c r="C258" s="46"/>
      <c r="D258" s="582"/>
      <c r="E258" s="583"/>
      <c r="F258" s="47"/>
      <c r="G258" s="48"/>
      <c r="H258" s="906">
        <v>75</v>
      </c>
      <c r="I258" s="588">
        <f>IF($I$8=0,0,ROUND(H258*(100%-$I$8%),0))</f>
        <v>0</v>
      </c>
      <c r="J258" s="295"/>
    </row>
    <row r="259" spans="1:10" s="436" customFormat="1" ht="12.75" customHeight="1">
      <c r="A259" s="142"/>
      <c r="B259" s="903" t="s">
        <v>797</v>
      </c>
      <c r="C259" s="195" t="s">
        <v>416</v>
      </c>
      <c r="D259" s="579">
        <v>12.5</v>
      </c>
      <c r="E259" s="579">
        <v>14</v>
      </c>
      <c r="F259" s="182" t="s">
        <v>96</v>
      </c>
      <c r="G259" s="40" t="s">
        <v>349</v>
      </c>
      <c r="H259" s="912">
        <v>4874</v>
      </c>
      <c r="I259" s="590">
        <f>I263+I264+I268</f>
        <v>0</v>
      </c>
      <c r="J259" s="433"/>
    </row>
    <row r="260" spans="1:10" s="436" customFormat="1" ht="12.75" customHeight="1">
      <c r="A260" s="142"/>
      <c r="B260" s="903" t="s">
        <v>798</v>
      </c>
      <c r="C260" s="49" t="s">
        <v>416</v>
      </c>
      <c r="D260" s="572"/>
      <c r="E260" s="572"/>
      <c r="F260" s="182" t="s">
        <v>96</v>
      </c>
      <c r="G260" s="40" t="s">
        <v>349</v>
      </c>
      <c r="H260" s="912">
        <v>4979</v>
      </c>
      <c r="I260" s="590">
        <f>I263+I265+I268</f>
        <v>0</v>
      </c>
      <c r="J260" s="433"/>
    </row>
    <row r="261" spans="1:10" s="436" customFormat="1" ht="12.75" customHeight="1">
      <c r="A261" s="142"/>
      <c r="B261" s="903" t="s">
        <v>58</v>
      </c>
      <c r="C261" s="42" t="s">
        <v>417</v>
      </c>
      <c r="D261" s="572"/>
      <c r="E261" s="572"/>
      <c r="F261" s="182" t="s">
        <v>75</v>
      </c>
      <c r="G261" s="40" t="s">
        <v>350</v>
      </c>
      <c r="H261" s="912">
        <v>5764</v>
      </c>
      <c r="I261" s="590">
        <f>I263+I266+I268</f>
        <v>0</v>
      </c>
      <c r="J261" s="433"/>
    </row>
    <row r="262" spans="1:10" s="436" customFormat="1" ht="12.75" customHeight="1">
      <c r="A262" s="142"/>
      <c r="B262" s="903" t="s">
        <v>59</v>
      </c>
      <c r="C262" s="42" t="s">
        <v>417</v>
      </c>
      <c r="D262" s="572"/>
      <c r="E262" s="572"/>
      <c r="F262" s="182" t="s">
        <v>75</v>
      </c>
      <c r="G262" s="40" t="s">
        <v>350</v>
      </c>
      <c r="H262" s="912">
        <v>6079</v>
      </c>
      <c r="I262" s="590">
        <f>I263+I267+I268</f>
        <v>0</v>
      </c>
      <c r="J262" s="433"/>
    </row>
    <row r="263" spans="1:10" s="436" customFormat="1" ht="12.75" customHeight="1">
      <c r="A263" s="142"/>
      <c r="B263" s="905" t="s">
        <v>115</v>
      </c>
      <c r="C263" s="163"/>
      <c r="D263" s="570"/>
      <c r="E263" s="571"/>
      <c r="F263" s="183" t="s">
        <v>195</v>
      </c>
      <c r="G263" s="40"/>
      <c r="H263" s="906">
        <v>1632</v>
      </c>
      <c r="I263" s="304">
        <f t="shared" ref="I263:I267" si="47">IF($I$6=0,0,ROUND(H263*(100%-$I$6%),0))</f>
        <v>0</v>
      </c>
      <c r="J263" s="283"/>
    </row>
    <row r="264" spans="1:10" s="436" customFormat="1" ht="12.75" customHeight="1">
      <c r="A264" s="142"/>
      <c r="B264" s="905" t="s">
        <v>759</v>
      </c>
      <c r="C264" s="184" t="s">
        <v>789</v>
      </c>
      <c r="D264" s="570"/>
      <c r="E264" s="571"/>
      <c r="F264" s="183">
        <v>50</v>
      </c>
      <c r="G264" s="40"/>
      <c r="H264" s="906">
        <v>3167</v>
      </c>
      <c r="I264" s="304">
        <f t="shared" si="47"/>
        <v>0</v>
      </c>
      <c r="J264" s="283"/>
    </row>
    <row r="265" spans="1:10" s="436" customFormat="1" ht="12.75" customHeight="1">
      <c r="A265" s="142"/>
      <c r="B265" s="905" t="s">
        <v>760</v>
      </c>
      <c r="C265" s="184" t="s">
        <v>790</v>
      </c>
      <c r="D265" s="570"/>
      <c r="E265" s="571"/>
      <c r="F265" s="183">
        <v>50</v>
      </c>
      <c r="G265" s="40"/>
      <c r="H265" s="906">
        <v>3272</v>
      </c>
      <c r="I265" s="304">
        <f t="shared" si="47"/>
        <v>0</v>
      </c>
      <c r="J265" s="283"/>
    </row>
    <row r="266" spans="1:10" s="436" customFormat="1" ht="12.75" customHeight="1">
      <c r="A266" s="142"/>
      <c r="B266" s="905" t="s">
        <v>35</v>
      </c>
      <c r="C266" s="184" t="s">
        <v>789</v>
      </c>
      <c r="D266" s="570"/>
      <c r="E266" s="571"/>
      <c r="F266" s="183">
        <v>48</v>
      </c>
      <c r="G266" s="40"/>
      <c r="H266" s="906">
        <v>4057</v>
      </c>
      <c r="I266" s="304">
        <f t="shared" si="47"/>
        <v>0</v>
      </c>
      <c r="J266" s="283"/>
    </row>
    <row r="267" spans="1:10" s="436" customFormat="1" ht="12.75" customHeight="1">
      <c r="A267" s="142"/>
      <c r="B267" s="905" t="s">
        <v>36</v>
      </c>
      <c r="C267" s="184" t="s">
        <v>790</v>
      </c>
      <c r="D267" s="570"/>
      <c r="E267" s="571"/>
      <c r="F267" s="183">
        <v>48</v>
      </c>
      <c r="G267" s="40"/>
      <c r="H267" s="906">
        <v>4372</v>
      </c>
      <c r="I267" s="304">
        <f t="shared" si="47"/>
        <v>0</v>
      </c>
      <c r="J267" s="283"/>
    </row>
    <row r="268" spans="1:10" s="436" customFormat="1" ht="12.75" customHeight="1">
      <c r="A268" s="142"/>
      <c r="B268" s="905" t="s">
        <v>112</v>
      </c>
      <c r="C268" s="163"/>
      <c r="D268" s="570"/>
      <c r="E268" s="571"/>
      <c r="F268" s="183"/>
      <c r="G268" s="40"/>
      <c r="H268" s="906">
        <v>75</v>
      </c>
      <c r="I268" s="586">
        <f>IF($I$8=0,0,ROUND(H268*(100%-$I$8%),0))</f>
        <v>0</v>
      </c>
      <c r="J268" s="295"/>
    </row>
    <row r="269" spans="1:10" s="436" customFormat="1" ht="12.75" customHeight="1">
      <c r="A269" s="142"/>
      <c r="B269" s="908" t="s">
        <v>795</v>
      </c>
      <c r="C269" s="196" t="s">
        <v>416</v>
      </c>
      <c r="D269" s="574">
        <v>14</v>
      </c>
      <c r="E269" s="574">
        <v>16</v>
      </c>
      <c r="F269" s="192" t="s">
        <v>80</v>
      </c>
      <c r="G269" s="41" t="s">
        <v>349</v>
      </c>
      <c r="H269" s="909">
        <v>5662</v>
      </c>
      <c r="I269" s="587">
        <f>I273+I274+I278</f>
        <v>0</v>
      </c>
      <c r="J269" s="433"/>
    </row>
    <row r="270" spans="1:10" s="436" customFormat="1" ht="12.75" customHeight="1">
      <c r="A270" s="142"/>
      <c r="B270" s="908" t="s">
        <v>796</v>
      </c>
      <c r="C270" s="45" t="s">
        <v>416</v>
      </c>
      <c r="D270" s="581"/>
      <c r="E270" s="581"/>
      <c r="F270" s="192" t="s">
        <v>80</v>
      </c>
      <c r="G270" s="41" t="s">
        <v>349</v>
      </c>
      <c r="H270" s="909">
        <v>5772</v>
      </c>
      <c r="I270" s="587">
        <f>I273+I275+I278</f>
        <v>0</v>
      </c>
      <c r="J270" s="433"/>
    </row>
    <row r="271" spans="1:10" s="436" customFormat="1" ht="12.75" customHeight="1">
      <c r="A271" s="142"/>
      <c r="B271" s="908" t="s">
        <v>56</v>
      </c>
      <c r="C271" s="44" t="s">
        <v>417</v>
      </c>
      <c r="D271" s="581"/>
      <c r="E271" s="581"/>
      <c r="F271" s="188" t="s">
        <v>75</v>
      </c>
      <c r="G271" s="41" t="s">
        <v>350</v>
      </c>
      <c r="H271" s="909">
        <v>6405</v>
      </c>
      <c r="I271" s="587">
        <f>I273+I276+I278</f>
        <v>0</v>
      </c>
      <c r="J271" s="433"/>
    </row>
    <row r="272" spans="1:10" s="436" customFormat="1" ht="12.75" customHeight="1">
      <c r="A272" s="142"/>
      <c r="B272" s="908" t="s">
        <v>57</v>
      </c>
      <c r="C272" s="44" t="s">
        <v>417</v>
      </c>
      <c r="D272" s="581"/>
      <c r="E272" s="581"/>
      <c r="F272" s="188" t="s">
        <v>75</v>
      </c>
      <c r="G272" s="41" t="s">
        <v>350</v>
      </c>
      <c r="H272" s="909">
        <v>7129</v>
      </c>
      <c r="I272" s="587">
        <f>I273+I277+I278</f>
        <v>0</v>
      </c>
      <c r="J272" s="433"/>
    </row>
    <row r="273" spans="1:10" s="436" customFormat="1" ht="12.75" customHeight="1">
      <c r="A273" s="142"/>
      <c r="B273" s="910" t="s">
        <v>118</v>
      </c>
      <c r="C273" s="189"/>
      <c r="D273" s="575"/>
      <c r="E273" s="576"/>
      <c r="F273" s="190" t="s">
        <v>84</v>
      </c>
      <c r="G273" s="41"/>
      <c r="H273" s="971">
        <v>1932</v>
      </c>
      <c r="I273" s="438">
        <f t="shared" ref="I273:I277" si="48">IF($I$6=0,0,ROUND(H273*(100%-$I$6%),0))</f>
        <v>0</v>
      </c>
      <c r="J273" s="283"/>
    </row>
    <row r="274" spans="1:10" s="436" customFormat="1" ht="12.75" customHeight="1">
      <c r="A274" s="142"/>
      <c r="B274" s="910" t="s">
        <v>761</v>
      </c>
      <c r="C274" s="61" t="s">
        <v>789</v>
      </c>
      <c r="D274" s="575"/>
      <c r="E274" s="576"/>
      <c r="F274" s="190">
        <v>51</v>
      </c>
      <c r="G274" s="41"/>
      <c r="H274" s="971">
        <v>3655</v>
      </c>
      <c r="I274" s="438">
        <f t="shared" si="48"/>
        <v>0</v>
      </c>
      <c r="J274" s="283"/>
    </row>
    <row r="275" spans="1:10" s="436" customFormat="1" ht="12.75" customHeight="1">
      <c r="A275" s="142"/>
      <c r="B275" s="910" t="s">
        <v>762</v>
      </c>
      <c r="C275" s="61" t="s">
        <v>790</v>
      </c>
      <c r="D275" s="575"/>
      <c r="E275" s="576"/>
      <c r="F275" s="190">
        <v>51</v>
      </c>
      <c r="G275" s="41"/>
      <c r="H275" s="971">
        <v>3765</v>
      </c>
      <c r="I275" s="438">
        <f t="shared" si="48"/>
        <v>0</v>
      </c>
      <c r="J275" s="283"/>
    </row>
    <row r="276" spans="1:10" s="436" customFormat="1" ht="12.75" customHeight="1">
      <c r="A276" s="142"/>
      <c r="B276" s="910" t="s">
        <v>37</v>
      </c>
      <c r="C276" s="61" t="s">
        <v>789</v>
      </c>
      <c r="D276" s="575"/>
      <c r="E276" s="576"/>
      <c r="F276" s="190">
        <v>49</v>
      </c>
      <c r="G276" s="41"/>
      <c r="H276" s="971">
        <v>4398</v>
      </c>
      <c r="I276" s="438">
        <f t="shared" si="48"/>
        <v>0</v>
      </c>
      <c r="J276" s="283"/>
    </row>
    <row r="277" spans="1:10" s="436" customFormat="1" ht="12.75" customHeight="1">
      <c r="A277" s="142"/>
      <c r="B277" s="910" t="s">
        <v>38</v>
      </c>
      <c r="C277" s="61" t="s">
        <v>790</v>
      </c>
      <c r="D277" s="575"/>
      <c r="E277" s="576"/>
      <c r="F277" s="190">
        <v>49</v>
      </c>
      <c r="G277" s="41"/>
      <c r="H277" s="971">
        <v>5122</v>
      </c>
      <c r="I277" s="438">
        <f t="shared" si="48"/>
        <v>0</v>
      </c>
      <c r="J277" s="283"/>
    </row>
    <row r="278" spans="1:10" s="436" customFormat="1" ht="12.75" customHeight="1">
      <c r="A278" s="142"/>
      <c r="B278" s="910" t="s">
        <v>112</v>
      </c>
      <c r="C278" s="214"/>
      <c r="D278" s="575"/>
      <c r="E278" s="576"/>
      <c r="F278" s="190"/>
      <c r="G278" s="41"/>
      <c r="H278" s="971">
        <v>75</v>
      </c>
      <c r="I278" s="588">
        <f>IF($I$8=0,0,ROUND(H278*(100%-$I$8%),0))</f>
        <v>0</v>
      </c>
      <c r="J278" s="295"/>
    </row>
    <row r="279" spans="1:10" s="436" customFormat="1" ht="12.75" customHeight="1">
      <c r="A279" s="142"/>
      <c r="B279" s="903" t="s">
        <v>260</v>
      </c>
      <c r="C279" s="608" t="s">
        <v>416</v>
      </c>
      <c r="D279" s="579">
        <v>20</v>
      </c>
      <c r="E279" s="579">
        <v>22.4</v>
      </c>
      <c r="F279" s="182" t="s">
        <v>96</v>
      </c>
      <c r="G279" s="40" t="s">
        <v>381</v>
      </c>
      <c r="H279" s="912">
        <v>9043</v>
      </c>
      <c r="I279" s="584">
        <f>SUM(I280:I282)</f>
        <v>0</v>
      </c>
      <c r="J279" s="433"/>
    </row>
    <row r="280" spans="1:10" s="436" customFormat="1" ht="12.75" customHeight="1">
      <c r="A280" s="142"/>
      <c r="B280" s="905" t="s">
        <v>261</v>
      </c>
      <c r="C280" s="163"/>
      <c r="D280" s="570"/>
      <c r="E280" s="571"/>
      <c r="F280" s="183" t="s">
        <v>379</v>
      </c>
      <c r="G280" s="40"/>
      <c r="H280" s="906">
        <v>3673</v>
      </c>
      <c r="I280" s="304">
        <f t="shared" ref="I280:I281" si="49">IF($I$6=0,0,ROUND(H280*(100%-$I$6%),0))</f>
        <v>0</v>
      </c>
      <c r="J280" s="283"/>
    </row>
    <row r="281" spans="1:10" ht="12.75" customHeight="1">
      <c r="A281" s="142"/>
      <c r="B281" s="905" t="s">
        <v>262</v>
      </c>
      <c r="C281" s="184"/>
      <c r="D281" s="570"/>
      <c r="E281" s="571"/>
      <c r="F281" s="183">
        <v>57</v>
      </c>
      <c r="G281" s="40"/>
      <c r="H281" s="906">
        <v>5295</v>
      </c>
      <c r="I281" s="304">
        <f t="shared" si="49"/>
        <v>0</v>
      </c>
      <c r="J281" s="283"/>
    </row>
    <row r="282" spans="1:10" s="436" customFormat="1" ht="12.75" customHeight="1">
      <c r="A282" s="142"/>
      <c r="B282" s="905" t="s">
        <v>112</v>
      </c>
      <c r="C282" s="185"/>
      <c r="D282" s="572"/>
      <c r="E282" s="573"/>
      <c r="F282" s="186"/>
      <c r="G282" s="40"/>
      <c r="H282" s="906">
        <v>75</v>
      </c>
      <c r="I282" s="586">
        <f>IF($I$8=0,0,ROUND(H282*(100%-$I$8%),0))</f>
        <v>0</v>
      </c>
      <c r="J282" s="295"/>
    </row>
    <row r="283" spans="1:10" s="436" customFormat="1" ht="12.75" customHeight="1">
      <c r="A283" s="142"/>
      <c r="B283" s="976" t="s">
        <v>263</v>
      </c>
      <c r="C283" s="608" t="s">
        <v>416</v>
      </c>
      <c r="D283" s="609">
        <v>25</v>
      </c>
      <c r="E283" s="609">
        <v>28</v>
      </c>
      <c r="F283" s="200" t="s">
        <v>96</v>
      </c>
      <c r="G283" s="59" t="s">
        <v>381</v>
      </c>
      <c r="H283" s="977">
        <v>9788</v>
      </c>
      <c r="I283" s="587">
        <f>SUM(I284:I286)</f>
        <v>0</v>
      </c>
      <c r="J283" s="433"/>
    </row>
    <row r="284" spans="1:10" s="436" customFormat="1" ht="12.75" customHeight="1">
      <c r="A284" s="142"/>
      <c r="B284" s="978" t="s">
        <v>264</v>
      </c>
      <c r="C284" s="164"/>
      <c r="D284" s="597"/>
      <c r="E284" s="598"/>
      <c r="F284" s="610" t="s">
        <v>379</v>
      </c>
      <c r="G284" s="59"/>
      <c r="H284" s="971">
        <v>3805</v>
      </c>
      <c r="I284" s="438">
        <f t="shared" ref="I284:I285" si="50">IF($I$6=0,0,ROUND(H284*(100%-$I$6%),0))</f>
        <v>0</v>
      </c>
      <c r="J284" s="283"/>
    </row>
    <row r="285" spans="1:10" ht="12.75" customHeight="1">
      <c r="A285" s="142"/>
      <c r="B285" s="978" t="s">
        <v>265</v>
      </c>
      <c r="C285" s="611"/>
      <c r="D285" s="597"/>
      <c r="E285" s="598"/>
      <c r="F285" s="610">
        <v>59</v>
      </c>
      <c r="G285" s="59"/>
      <c r="H285" s="971">
        <v>5908</v>
      </c>
      <c r="I285" s="438">
        <f t="shared" si="50"/>
        <v>0</v>
      </c>
      <c r="J285" s="283"/>
    </row>
    <row r="286" spans="1:10" s="436" customFormat="1" ht="12.75" customHeight="1">
      <c r="A286" s="142"/>
      <c r="B286" s="978" t="s">
        <v>112</v>
      </c>
      <c r="C286" s="164"/>
      <c r="D286" s="599"/>
      <c r="E286" s="600"/>
      <c r="F286" s="199"/>
      <c r="G286" s="59"/>
      <c r="H286" s="971">
        <v>75</v>
      </c>
      <c r="I286" s="586">
        <f>IF($I$8=0,0,ROUND(H286*(100%-$I$8%),0))</f>
        <v>0</v>
      </c>
      <c r="J286" s="295"/>
    </row>
    <row r="287" spans="1:10" s="436" customFormat="1" ht="15" customHeight="1">
      <c r="A287" s="142"/>
      <c r="B287" s="917" t="s">
        <v>792</v>
      </c>
      <c r="C287" s="918"/>
      <c r="D287" s="918"/>
      <c r="E287" s="918"/>
      <c r="F287" s="918"/>
      <c r="G287" s="918"/>
      <c r="H287" s="958"/>
      <c r="I287" s="593"/>
      <c r="J287" s="452"/>
    </row>
    <row r="288" spans="1:10" s="436" customFormat="1" ht="12.75" customHeight="1">
      <c r="A288" s="142"/>
      <c r="B288" s="959" t="s">
        <v>1100</v>
      </c>
      <c r="C288" s="209"/>
      <c r="D288" s="207"/>
      <c r="E288" s="207"/>
      <c r="F288" s="201"/>
      <c r="G288" s="208"/>
      <c r="H288" s="972">
        <v>109</v>
      </c>
      <c r="I288" s="504">
        <f t="shared" ref="I288:I289" si="51">IF($I$8=0,0,ROUND(H288*(100%-$I$8%),0))</f>
        <v>0</v>
      </c>
      <c r="J288" s="286"/>
    </row>
    <row r="289" spans="1:10" s="436" customFormat="1" ht="12.75" customHeight="1">
      <c r="A289" s="142"/>
      <c r="B289" s="979" t="s">
        <v>1045</v>
      </c>
      <c r="C289" s="115"/>
      <c r="D289" s="210"/>
      <c r="E289" s="210"/>
      <c r="F289" s="204"/>
      <c r="G289" s="211"/>
      <c r="H289" s="980">
        <v>146</v>
      </c>
      <c r="I289" s="504">
        <f t="shared" si="51"/>
        <v>0</v>
      </c>
      <c r="J289" s="286"/>
    </row>
    <row r="290" spans="1:10" s="436" customFormat="1" ht="12.75" customHeight="1">
      <c r="A290" s="142"/>
      <c r="B290" s="981"/>
      <c r="C290" s="982"/>
      <c r="D290" s="983"/>
      <c r="E290" s="983"/>
      <c r="F290" s="984"/>
      <c r="G290" s="985"/>
      <c r="H290" s="986"/>
      <c r="I290" s="459"/>
      <c r="J290" s="453"/>
    </row>
    <row r="291" spans="1:10" s="287" customFormat="1" ht="15" customHeight="1">
      <c r="A291" s="142"/>
      <c r="B291" s="97"/>
      <c r="C291" s="215"/>
      <c r="D291" s="216"/>
      <c r="E291" s="216"/>
      <c r="F291" s="80"/>
      <c r="G291" s="80"/>
      <c r="H291" s="80"/>
      <c r="I291" s="899"/>
      <c r="J291" s="453"/>
    </row>
    <row r="292" spans="1:10" s="436" customFormat="1" ht="15" customHeight="1">
      <c r="A292" s="142"/>
      <c r="B292" s="92" t="s">
        <v>254</v>
      </c>
      <c r="C292" s="37"/>
      <c r="D292" s="96"/>
      <c r="E292" s="96"/>
      <c r="F292" s="63"/>
      <c r="G292" s="63"/>
      <c r="H292" s="63"/>
      <c r="I292" s="900"/>
      <c r="J292" s="453"/>
    </row>
    <row r="293" spans="1:10" s="436" customFormat="1" ht="15" customHeight="1">
      <c r="A293" s="142"/>
      <c r="B293" s="93"/>
      <c r="C293" s="205"/>
      <c r="D293" s="206"/>
      <c r="E293" s="206"/>
      <c r="F293" s="85"/>
      <c r="G293" s="85"/>
      <c r="H293" s="85"/>
      <c r="I293" s="901"/>
      <c r="J293" s="290"/>
    </row>
    <row r="294" spans="1:10" s="436" customFormat="1" ht="12.75" customHeight="1">
      <c r="A294" s="142"/>
      <c r="B294" s="903" t="s">
        <v>190</v>
      </c>
      <c r="C294" s="98" t="s">
        <v>418</v>
      </c>
      <c r="D294" s="572">
        <v>7.1</v>
      </c>
      <c r="E294" s="579">
        <v>7.1</v>
      </c>
      <c r="F294" s="182" t="s">
        <v>182</v>
      </c>
      <c r="G294" s="40" t="s">
        <v>289</v>
      </c>
      <c r="H294" s="904">
        <v>3362</v>
      </c>
      <c r="I294" s="584">
        <f>I296+I297</f>
        <v>0</v>
      </c>
      <c r="J294" s="433"/>
    </row>
    <row r="295" spans="1:10" s="436" customFormat="1" ht="12.75" customHeight="1">
      <c r="A295" s="142"/>
      <c r="B295" s="903" t="s">
        <v>61</v>
      </c>
      <c r="C295" s="42" t="s">
        <v>417</v>
      </c>
      <c r="D295" s="572">
        <v>7.1</v>
      </c>
      <c r="E295" s="579">
        <v>8</v>
      </c>
      <c r="F295" s="182" t="s">
        <v>75</v>
      </c>
      <c r="G295" s="40" t="s">
        <v>349</v>
      </c>
      <c r="H295" s="904">
        <v>3895</v>
      </c>
      <c r="I295" s="584">
        <f>I296+I298</f>
        <v>0</v>
      </c>
      <c r="J295" s="433"/>
    </row>
    <row r="296" spans="1:10" s="436" customFormat="1" ht="12.75" customHeight="1">
      <c r="A296" s="142"/>
      <c r="B296" s="905" t="s">
        <v>251</v>
      </c>
      <c r="C296" s="163"/>
      <c r="D296" s="570"/>
      <c r="E296" s="571"/>
      <c r="F296" s="183" t="s">
        <v>100</v>
      </c>
      <c r="G296" s="40"/>
      <c r="H296" s="906">
        <v>1677</v>
      </c>
      <c r="I296" s="304">
        <f t="shared" ref="I296:I298" si="52">IF($I$6=0,0,ROUND(H296*(100%-$I$6%),0))</f>
        <v>0</v>
      </c>
      <c r="J296" s="283"/>
    </row>
    <row r="297" spans="1:10" s="436" customFormat="1" ht="12.75" customHeight="1">
      <c r="A297" s="142"/>
      <c r="B297" s="905" t="s">
        <v>181</v>
      </c>
      <c r="C297" s="163"/>
      <c r="D297" s="570"/>
      <c r="E297" s="571"/>
      <c r="F297" s="183">
        <v>54</v>
      </c>
      <c r="G297" s="40"/>
      <c r="H297" s="906">
        <v>1685</v>
      </c>
      <c r="I297" s="304">
        <f t="shared" si="52"/>
        <v>0</v>
      </c>
      <c r="J297" s="283"/>
    </row>
    <row r="298" spans="1:10" s="436" customFormat="1" ht="12.75" customHeight="1">
      <c r="A298" s="142"/>
      <c r="B298" s="905" t="s">
        <v>33</v>
      </c>
      <c r="C298" s="163"/>
      <c r="D298" s="570"/>
      <c r="E298" s="571"/>
      <c r="F298" s="183">
        <v>51</v>
      </c>
      <c r="G298" s="40"/>
      <c r="H298" s="906">
        <v>2218</v>
      </c>
      <c r="I298" s="304">
        <f t="shared" si="52"/>
        <v>0</v>
      </c>
      <c r="J298" s="283"/>
    </row>
    <row r="299" spans="1:10" s="436" customFormat="1" ht="12.75" customHeight="1">
      <c r="A299" s="142"/>
      <c r="B299" s="908" t="s">
        <v>191</v>
      </c>
      <c r="C299" s="99" t="s">
        <v>418</v>
      </c>
      <c r="D299" s="581">
        <v>9</v>
      </c>
      <c r="E299" s="581">
        <v>9</v>
      </c>
      <c r="F299" s="188" t="s">
        <v>75</v>
      </c>
      <c r="G299" s="41" t="s">
        <v>289</v>
      </c>
      <c r="H299" s="909">
        <v>3795</v>
      </c>
      <c r="I299" s="587">
        <f>I300+I301</f>
        <v>0</v>
      </c>
      <c r="J299" s="281"/>
    </row>
    <row r="300" spans="1:10" s="436" customFormat="1" ht="12.75" customHeight="1">
      <c r="A300" s="142"/>
      <c r="B300" s="975" t="s">
        <v>1101</v>
      </c>
      <c r="C300" s="189"/>
      <c r="D300" s="575"/>
      <c r="E300" s="576"/>
      <c r="F300" s="190" t="s">
        <v>101</v>
      </c>
      <c r="G300" s="41"/>
      <c r="H300" s="971">
        <v>1712</v>
      </c>
      <c r="I300" s="438">
        <f t="shared" ref="I300:I301" si="53">IF($I$6=0,0,ROUND(H300*(100%-$I$6%),0))</f>
        <v>0</v>
      </c>
      <c r="J300" s="283"/>
    </row>
    <row r="301" spans="1:10" s="434" customFormat="1" ht="12.75" customHeight="1">
      <c r="A301" s="142"/>
      <c r="B301" s="910" t="s">
        <v>183</v>
      </c>
      <c r="C301" s="212"/>
      <c r="D301" s="575"/>
      <c r="E301" s="576"/>
      <c r="F301" s="190">
        <v>57</v>
      </c>
      <c r="G301" s="41"/>
      <c r="H301" s="971">
        <v>2083</v>
      </c>
      <c r="I301" s="438">
        <f t="shared" si="53"/>
        <v>0</v>
      </c>
      <c r="J301" s="283"/>
    </row>
    <row r="302" spans="1:10" s="436" customFormat="1" ht="12.75" customHeight="1">
      <c r="A302" s="142"/>
      <c r="B302" s="903" t="s">
        <v>364</v>
      </c>
      <c r="C302" s="98" t="s">
        <v>418</v>
      </c>
      <c r="D302" s="572">
        <v>10</v>
      </c>
      <c r="E302" s="579">
        <v>11.2</v>
      </c>
      <c r="F302" s="182" t="s">
        <v>75</v>
      </c>
      <c r="G302" s="40" t="s">
        <v>289</v>
      </c>
      <c r="H302" s="904">
        <v>4125</v>
      </c>
      <c r="I302" s="584">
        <f>I307+I308</f>
        <v>0</v>
      </c>
      <c r="J302" s="281"/>
    </row>
    <row r="303" spans="1:10" s="436" customFormat="1" ht="12.75" customHeight="1">
      <c r="A303" s="142"/>
      <c r="B303" s="903" t="s">
        <v>413</v>
      </c>
      <c r="C303" s="100" t="s">
        <v>416</v>
      </c>
      <c r="D303" s="572"/>
      <c r="E303" s="579"/>
      <c r="F303" s="182" t="s">
        <v>75</v>
      </c>
      <c r="G303" s="40" t="s">
        <v>349</v>
      </c>
      <c r="H303" s="904">
        <v>4499</v>
      </c>
      <c r="I303" s="584">
        <f>I307+I309</f>
        <v>0</v>
      </c>
      <c r="J303" s="281"/>
    </row>
    <row r="304" spans="1:10" s="436" customFormat="1" ht="12.75" customHeight="1">
      <c r="A304" s="142"/>
      <c r="B304" s="903" t="s">
        <v>412</v>
      </c>
      <c r="C304" s="100" t="s">
        <v>416</v>
      </c>
      <c r="D304" s="572"/>
      <c r="E304" s="579"/>
      <c r="F304" s="182" t="s">
        <v>75</v>
      </c>
      <c r="G304" s="40" t="s">
        <v>349</v>
      </c>
      <c r="H304" s="904">
        <v>4659</v>
      </c>
      <c r="I304" s="584">
        <f>I307+I310</f>
        <v>0</v>
      </c>
      <c r="J304" s="281"/>
    </row>
    <row r="305" spans="1:10" s="436" customFormat="1" ht="12.75" customHeight="1">
      <c r="A305" s="142"/>
      <c r="B305" s="903" t="s">
        <v>62</v>
      </c>
      <c r="C305" s="42" t="s">
        <v>417</v>
      </c>
      <c r="D305" s="572"/>
      <c r="E305" s="579"/>
      <c r="F305" s="182" t="s">
        <v>75</v>
      </c>
      <c r="G305" s="40" t="s">
        <v>350</v>
      </c>
      <c r="H305" s="904">
        <v>5169</v>
      </c>
      <c r="I305" s="584">
        <f>I307+I311</f>
        <v>0</v>
      </c>
      <c r="J305" s="281"/>
    </row>
    <row r="306" spans="1:10" s="436" customFormat="1" ht="12.75" customHeight="1">
      <c r="A306" s="142"/>
      <c r="B306" s="903" t="s">
        <v>63</v>
      </c>
      <c r="C306" s="42" t="s">
        <v>417</v>
      </c>
      <c r="D306" s="572"/>
      <c r="E306" s="579"/>
      <c r="F306" s="182" t="s">
        <v>75</v>
      </c>
      <c r="G306" s="40" t="s">
        <v>350</v>
      </c>
      <c r="H306" s="904">
        <v>5600</v>
      </c>
      <c r="I306" s="584">
        <f>I307+I312</f>
        <v>0</v>
      </c>
      <c r="J306" s="281"/>
    </row>
    <row r="307" spans="1:10" s="436" customFormat="1" ht="12.75" customHeight="1">
      <c r="A307" s="142"/>
      <c r="B307" s="974" t="s">
        <v>1101</v>
      </c>
      <c r="C307" s="163"/>
      <c r="D307" s="570"/>
      <c r="E307" s="571"/>
      <c r="F307" s="183" t="s">
        <v>101</v>
      </c>
      <c r="G307" s="40"/>
      <c r="H307" s="906">
        <v>1712</v>
      </c>
      <c r="I307" s="304">
        <f>IF($I$6=0,0,ROUND(H307*(100%-$I$6%),0))</f>
        <v>0</v>
      </c>
      <c r="J307" s="283"/>
    </row>
    <row r="308" spans="1:10" s="436" customFormat="1" ht="12.75" customHeight="1">
      <c r="A308" s="142"/>
      <c r="B308" s="905" t="s">
        <v>247</v>
      </c>
      <c r="C308" s="163"/>
      <c r="D308" s="570"/>
      <c r="E308" s="571"/>
      <c r="F308" s="183">
        <v>57</v>
      </c>
      <c r="G308" s="40"/>
      <c r="H308" s="906">
        <v>2413</v>
      </c>
      <c r="I308" s="304">
        <f t="shared" ref="I308:I312" si="54">IF($I$6=0,0,ROUND(H308*(100%-$I$6%),0))</f>
        <v>0</v>
      </c>
      <c r="J308" s="283"/>
    </row>
    <row r="309" spans="1:10" s="436" customFormat="1" ht="12.75" customHeight="1">
      <c r="A309" s="142"/>
      <c r="B309" s="905" t="s">
        <v>763</v>
      </c>
      <c r="C309" s="163"/>
      <c r="D309" s="570"/>
      <c r="E309" s="571"/>
      <c r="F309" s="183">
        <v>49</v>
      </c>
      <c r="G309" s="40"/>
      <c r="H309" s="906">
        <v>2787</v>
      </c>
      <c r="I309" s="304">
        <f t="shared" si="54"/>
        <v>0</v>
      </c>
      <c r="J309" s="283"/>
    </row>
    <row r="310" spans="1:10" ht="12.75" customHeight="1">
      <c r="A310" s="142"/>
      <c r="B310" s="905" t="s">
        <v>758</v>
      </c>
      <c r="C310" s="163"/>
      <c r="D310" s="570"/>
      <c r="E310" s="571"/>
      <c r="F310" s="183">
        <v>49</v>
      </c>
      <c r="G310" s="40"/>
      <c r="H310" s="906">
        <v>2947</v>
      </c>
      <c r="I310" s="304">
        <f t="shared" si="54"/>
        <v>0</v>
      </c>
      <c r="J310" s="283"/>
    </row>
    <row r="311" spans="1:10" s="436" customFormat="1" ht="12.75" customHeight="1">
      <c r="A311" s="142"/>
      <c r="B311" s="905" t="s">
        <v>39</v>
      </c>
      <c r="C311" s="163"/>
      <c r="D311" s="570"/>
      <c r="E311" s="571"/>
      <c r="F311" s="183">
        <v>48</v>
      </c>
      <c r="G311" s="40"/>
      <c r="H311" s="906">
        <v>3457</v>
      </c>
      <c r="I311" s="304">
        <f t="shared" si="54"/>
        <v>0</v>
      </c>
      <c r="J311" s="283"/>
    </row>
    <row r="312" spans="1:10" s="436" customFormat="1" ht="12.75" customHeight="1">
      <c r="A312" s="142"/>
      <c r="B312" s="905" t="s">
        <v>40</v>
      </c>
      <c r="C312" s="163"/>
      <c r="D312" s="570"/>
      <c r="E312" s="571"/>
      <c r="F312" s="183">
        <v>48</v>
      </c>
      <c r="G312" s="40"/>
      <c r="H312" s="906">
        <v>3888</v>
      </c>
      <c r="I312" s="304">
        <f t="shared" si="54"/>
        <v>0</v>
      </c>
      <c r="J312" s="283"/>
    </row>
    <row r="313" spans="1:10" s="436" customFormat="1" ht="12.75" customHeight="1">
      <c r="A313" s="142"/>
      <c r="B313" s="908" t="s">
        <v>414</v>
      </c>
      <c r="C313" s="217" t="s">
        <v>416</v>
      </c>
      <c r="D313" s="574">
        <v>12.5</v>
      </c>
      <c r="E313" s="574">
        <v>14</v>
      </c>
      <c r="F313" s="192" t="s">
        <v>94</v>
      </c>
      <c r="G313" s="41" t="s">
        <v>349</v>
      </c>
      <c r="H313" s="909">
        <v>4930</v>
      </c>
      <c r="I313" s="587">
        <f>I317+I318</f>
        <v>0</v>
      </c>
      <c r="J313" s="281"/>
    </row>
    <row r="314" spans="1:10" s="436" customFormat="1" ht="12.75" customHeight="1">
      <c r="A314" s="142"/>
      <c r="B314" s="908" t="s">
        <v>415</v>
      </c>
      <c r="C314" s="101" t="s">
        <v>416</v>
      </c>
      <c r="D314" s="581"/>
      <c r="E314" s="581"/>
      <c r="F314" s="192" t="s">
        <v>94</v>
      </c>
      <c r="G314" s="41" t="s">
        <v>349</v>
      </c>
      <c r="H314" s="909">
        <v>5035</v>
      </c>
      <c r="I314" s="587">
        <f>I317+I319</f>
        <v>0</v>
      </c>
      <c r="J314" s="281"/>
    </row>
    <row r="315" spans="1:10" s="436" customFormat="1" ht="12.75" customHeight="1">
      <c r="A315" s="142"/>
      <c r="B315" s="908" t="s">
        <v>64</v>
      </c>
      <c r="C315" s="44" t="s">
        <v>417</v>
      </c>
      <c r="D315" s="581"/>
      <c r="E315" s="581"/>
      <c r="F315" s="188" t="s">
        <v>75</v>
      </c>
      <c r="G315" s="41" t="s">
        <v>350</v>
      </c>
      <c r="H315" s="909">
        <v>5820</v>
      </c>
      <c r="I315" s="587">
        <f>I317+I320</f>
        <v>0</v>
      </c>
      <c r="J315" s="281"/>
    </row>
    <row r="316" spans="1:10" s="436" customFormat="1" ht="12.75" customHeight="1">
      <c r="A316" s="142"/>
      <c r="B316" s="908" t="s">
        <v>65</v>
      </c>
      <c r="C316" s="44" t="s">
        <v>417</v>
      </c>
      <c r="D316" s="581"/>
      <c r="E316" s="581"/>
      <c r="F316" s="188" t="s">
        <v>75</v>
      </c>
      <c r="G316" s="41" t="s">
        <v>350</v>
      </c>
      <c r="H316" s="909">
        <v>6135</v>
      </c>
      <c r="I316" s="587">
        <f>I317+I321</f>
        <v>0</v>
      </c>
      <c r="J316" s="281"/>
    </row>
    <row r="317" spans="1:10" s="436" customFormat="1" ht="12.75" customHeight="1">
      <c r="A317" s="142"/>
      <c r="B317" s="910" t="s">
        <v>252</v>
      </c>
      <c r="C317" s="189"/>
      <c r="D317" s="575"/>
      <c r="E317" s="576"/>
      <c r="F317" s="190" t="s">
        <v>101</v>
      </c>
      <c r="G317" s="41"/>
      <c r="H317" s="971">
        <v>1763</v>
      </c>
      <c r="I317" s="438">
        <f t="shared" ref="I317:I321" si="55">IF($I$6=0,0,ROUND(H317*(100%-$I$6%),0))</f>
        <v>0</v>
      </c>
      <c r="J317" s="283"/>
    </row>
    <row r="318" spans="1:10" s="436" customFormat="1" ht="12.75" customHeight="1">
      <c r="A318" s="142"/>
      <c r="B318" s="910" t="s">
        <v>759</v>
      </c>
      <c r="C318" s="61" t="s">
        <v>789</v>
      </c>
      <c r="D318" s="575"/>
      <c r="E318" s="576"/>
      <c r="F318" s="190">
        <v>50</v>
      </c>
      <c r="G318" s="41"/>
      <c r="H318" s="971">
        <v>3167</v>
      </c>
      <c r="I318" s="438">
        <f t="shared" si="55"/>
        <v>0</v>
      </c>
      <c r="J318" s="283"/>
    </row>
    <row r="319" spans="1:10" s="436" customFormat="1" ht="12.75" customHeight="1">
      <c r="A319" s="142"/>
      <c r="B319" s="910" t="s">
        <v>760</v>
      </c>
      <c r="C319" s="61" t="s">
        <v>790</v>
      </c>
      <c r="D319" s="575"/>
      <c r="E319" s="576"/>
      <c r="F319" s="190">
        <v>50</v>
      </c>
      <c r="G319" s="41"/>
      <c r="H319" s="971">
        <v>3272</v>
      </c>
      <c r="I319" s="438">
        <f t="shared" si="55"/>
        <v>0</v>
      </c>
      <c r="J319" s="283"/>
    </row>
    <row r="320" spans="1:10" s="436" customFormat="1" ht="12.75" customHeight="1">
      <c r="A320" s="142"/>
      <c r="B320" s="910" t="s">
        <v>35</v>
      </c>
      <c r="C320" s="61" t="s">
        <v>789</v>
      </c>
      <c r="D320" s="575"/>
      <c r="E320" s="576"/>
      <c r="F320" s="190">
        <v>48</v>
      </c>
      <c r="G320" s="41"/>
      <c r="H320" s="971">
        <v>4057</v>
      </c>
      <c r="I320" s="438">
        <f t="shared" si="55"/>
        <v>0</v>
      </c>
      <c r="J320" s="283"/>
    </row>
    <row r="321" spans="1:10" s="436" customFormat="1" ht="12.75" customHeight="1">
      <c r="A321" s="142"/>
      <c r="B321" s="910" t="s">
        <v>36</v>
      </c>
      <c r="C321" s="61" t="s">
        <v>790</v>
      </c>
      <c r="D321" s="575"/>
      <c r="E321" s="576"/>
      <c r="F321" s="190">
        <v>48</v>
      </c>
      <c r="G321" s="41"/>
      <c r="H321" s="971">
        <v>4372</v>
      </c>
      <c r="I321" s="438">
        <f t="shared" si="55"/>
        <v>0</v>
      </c>
      <c r="J321" s="283"/>
    </row>
    <row r="322" spans="1:10" s="436" customFormat="1" ht="12.75" customHeight="1">
      <c r="A322" s="142"/>
      <c r="B322" s="903" t="s">
        <v>414</v>
      </c>
      <c r="C322" s="218" t="s">
        <v>416</v>
      </c>
      <c r="D322" s="579">
        <v>14</v>
      </c>
      <c r="E322" s="579">
        <v>16</v>
      </c>
      <c r="F322" s="182" t="s">
        <v>103</v>
      </c>
      <c r="G322" s="40" t="s">
        <v>349</v>
      </c>
      <c r="H322" s="912">
        <v>5475</v>
      </c>
      <c r="I322" s="590">
        <f>I326+I327</f>
        <v>0</v>
      </c>
      <c r="J322" s="281"/>
    </row>
    <row r="323" spans="1:10" s="436" customFormat="1" ht="12.75" customHeight="1">
      <c r="A323" s="142"/>
      <c r="B323" s="903" t="s">
        <v>415</v>
      </c>
      <c r="C323" s="100" t="s">
        <v>416</v>
      </c>
      <c r="D323" s="572"/>
      <c r="E323" s="572"/>
      <c r="F323" s="182" t="s">
        <v>103</v>
      </c>
      <c r="G323" s="40" t="s">
        <v>349</v>
      </c>
      <c r="H323" s="912">
        <v>5585</v>
      </c>
      <c r="I323" s="590">
        <f>I326+I328</f>
        <v>0</v>
      </c>
      <c r="J323" s="281"/>
    </row>
    <row r="324" spans="1:10" s="436" customFormat="1" ht="12.75" customHeight="1">
      <c r="A324" s="142"/>
      <c r="B324" s="903" t="s">
        <v>66</v>
      </c>
      <c r="C324" s="42" t="s">
        <v>417</v>
      </c>
      <c r="D324" s="572"/>
      <c r="E324" s="572"/>
      <c r="F324" s="182" t="s">
        <v>102</v>
      </c>
      <c r="G324" s="40" t="s">
        <v>350</v>
      </c>
      <c r="H324" s="912">
        <v>6218</v>
      </c>
      <c r="I324" s="590">
        <f>I326+I329</f>
        <v>0</v>
      </c>
      <c r="J324" s="281"/>
    </row>
    <row r="325" spans="1:10" s="436" customFormat="1" ht="12.75" customHeight="1">
      <c r="A325" s="142"/>
      <c r="B325" s="903" t="s">
        <v>67</v>
      </c>
      <c r="C325" s="42" t="s">
        <v>417</v>
      </c>
      <c r="D325" s="572"/>
      <c r="E325" s="572"/>
      <c r="F325" s="182" t="s">
        <v>102</v>
      </c>
      <c r="G325" s="40" t="s">
        <v>350</v>
      </c>
      <c r="H325" s="912">
        <v>6942</v>
      </c>
      <c r="I325" s="590">
        <f>I326+I330</f>
        <v>0</v>
      </c>
      <c r="J325" s="281"/>
    </row>
    <row r="326" spans="1:10" s="436" customFormat="1" ht="12.75" customHeight="1">
      <c r="A326" s="142"/>
      <c r="B326" s="905" t="s">
        <v>253</v>
      </c>
      <c r="C326" s="163"/>
      <c r="D326" s="570"/>
      <c r="E326" s="571"/>
      <c r="F326" s="183" t="s">
        <v>101</v>
      </c>
      <c r="G326" s="40"/>
      <c r="H326" s="906">
        <v>1820</v>
      </c>
      <c r="I326" s="304">
        <f t="shared" ref="I326:I330" si="56">IF($I$6=0,0,ROUND(H326*(100%-$I$6%),0))</f>
        <v>0</v>
      </c>
      <c r="J326" s="283"/>
    </row>
    <row r="327" spans="1:10" s="436" customFormat="1" ht="12.75" customHeight="1">
      <c r="A327" s="142"/>
      <c r="B327" s="905" t="s">
        <v>761</v>
      </c>
      <c r="C327" s="184" t="s">
        <v>789</v>
      </c>
      <c r="D327" s="570"/>
      <c r="E327" s="571"/>
      <c r="F327" s="183">
        <v>51</v>
      </c>
      <c r="G327" s="40"/>
      <c r="H327" s="906">
        <v>3655</v>
      </c>
      <c r="I327" s="304">
        <f t="shared" si="56"/>
        <v>0</v>
      </c>
      <c r="J327" s="283"/>
    </row>
    <row r="328" spans="1:10" s="436" customFormat="1" ht="12.75" customHeight="1">
      <c r="A328" s="142"/>
      <c r="B328" s="905" t="s">
        <v>762</v>
      </c>
      <c r="C328" s="184" t="s">
        <v>790</v>
      </c>
      <c r="D328" s="570"/>
      <c r="E328" s="571"/>
      <c r="F328" s="183">
        <v>51</v>
      </c>
      <c r="G328" s="40"/>
      <c r="H328" s="906">
        <v>3765</v>
      </c>
      <c r="I328" s="304">
        <f t="shared" si="56"/>
        <v>0</v>
      </c>
      <c r="J328" s="283"/>
    </row>
    <row r="329" spans="1:10" s="436" customFormat="1" ht="12.75" customHeight="1">
      <c r="A329" s="142"/>
      <c r="B329" s="905" t="s">
        <v>37</v>
      </c>
      <c r="C329" s="184" t="s">
        <v>789</v>
      </c>
      <c r="D329" s="570"/>
      <c r="E329" s="571"/>
      <c r="F329" s="183">
        <v>49</v>
      </c>
      <c r="G329" s="40"/>
      <c r="H329" s="906">
        <v>4398</v>
      </c>
      <c r="I329" s="304">
        <f t="shared" si="56"/>
        <v>0</v>
      </c>
      <c r="J329" s="283"/>
    </row>
    <row r="330" spans="1:10" s="436" customFormat="1" ht="12.75" customHeight="1">
      <c r="A330" s="142"/>
      <c r="B330" s="905" t="s">
        <v>38</v>
      </c>
      <c r="C330" s="184" t="s">
        <v>790</v>
      </c>
      <c r="D330" s="570"/>
      <c r="E330" s="571"/>
      <c r="F330" s="183">
        <v>49</v>
      </c>
      <c r="G330" s="40"/>
      <c r="H330" s="906">
        <v>5122</v>
      </c>
      <c r="I330" s="304">
        <f t="shared" si="56"/>
        <v>0</v>
      </c>
      <c r="J330" s="283"/>
    </row>
    <row r="331" spans="1:10" s="436" customFormat="1" ht="19.5" customHeight="1">
      <c r="A331" s="142"/>
      <c r="B331" s="987" t="s">
        <v>813</v>
      </c>
      <c r="C331" s="988"/>
      <c r="D331" s="988"/>
      <c r="E331" s="989"/>
      <c r="F331" s="990"/>
      <c r="G331" s="991"/>
      <c r="H331" s="991"/>
      <c r="I331" s="454"/>
      <c r="J331" s="453"/>
    </row>
    <row r="332" spans="1:10" s="436" customFormat="1" ht="15.4" customHeight="1">
      <c r="A332" s="142"/>
      <c r="B332" s="992" t="s">
        <v>794</v>
      </c>
      <c r="C332" s="993"/>
      <c r="D332" s="993"/>
      <c r="E332" s="993"/>
      <c r="F332" s="993"/>
      <c r="G332" s="993"/>
      <c r="H332" s="993"/>
      <c r="I332" s="455"/>
      <c r="J332" s="452"/>
    </row>
    <row r="333" spans="1:10" s="436" customFormat="1" ht="12.75" customHeight="1">
      <c r="A333" s="142"/>
      <c r="B333" s="979" t="s">
        <v>1045</v>
      </c>
      <c r="C333" s="115"/>
      <c r="D333" s="210"/>
      <c r="E333" s="210"/>
      <c r="F333" s="204"/>
      <c r="G333" s="211"/>
      <c r="H333" s="980">
        <v>146</v>
      </c>
      <c r="I333" s="504">
        <f>IF($I$8=0,0,ROUND(H333*(100%-$I$8%),0))</f>
        <v>0</v>
      </c>
      <c r="J333" s="286"/>
    </row>
    <row r="334" spans="1:10" s="436" customFormat="1" ht="12.75" customHeight="1">
      <c r="A334" s="143"/>
      <c r="B334" s="994"/>
      <c r="C334" s="729"/>
      <c r="D334" s="729"/>
      <c r="E334" s="878"/>
      <c r="F334" s="879"/>
      <c r="G334" s="880"/>
      <c r="H334" s="880"/>
      <c r="I334" s="456"/>
      <c r="J334" s="453"/>
    </row>
    <row r="335" spans="1:10" s="275" customFormat="1" ht="9.9499999999999993" customHeight="1">
      <c r="A335" s="881"/>
      <c r="B335" s="881"/>
      <c r="C335" s="882"/>
      <c r="D335" s="882"/>
      <c r="E335" s="882"/>
      <c r="F335" s="883"/>
      <c r="G335" s="296"/>
      <c r="H335" s="296"/>
      <c r="I335" s="297"/>
      <c r="J335" s="276"/>
    </row>
    <row r="336" spans="1:10" s="275" customFormat="1" ht="15" customHeight="1">
      <c r="A336" s="276"/>
      <c r="B336" s="881"/>
      <c r="C336" s="882"/>
      <c r="D336" s="882"/>
      <c r="E336" s="882"/>
      <c r="F336" s="298"/>
      <c r="G336" s="298"/>
      <c r="H336" s="298"/>
      <c r="I336" s="298" t="s">
        <v>1016</v>
      </c>
      <c r="J336" s="276"/>
    </row>
  </sheetData>
  <sheetProtection algorithmName="SHA-512" hashValue="f6UDzH4TDqBM6oVPtobvp//WuGIPU96b5SksgsHei1/UtQE71N0zdElQOkPWBL81/0uNQ4IwcrmueY/oidWY8Q==" saltValue="PhYwAUCDrAtwpE3tfdScRQ==" spinCount="100000" sheet="1" objects="1" scenarios="1" selectLockedCells="1"/>
  <mergeCells count="14">
    <mergeCell ref="J6:M7"/>
    <mergeCell ref="H3:H8"/>
    <mergeCell ref="D3:E7"/>
    <mergeCell ref="F3:F7"/>
    <mergeCell ref="G3:G8"/>
    <mergeCell ref="I3:I5"/>
    <mergeCell ref="I6:I7"/>
    <mergeCell ref="J2:J5"/>
    <mergeCell ref="B8:C8"/>
    <mergeCell ref="B3:C3"/>
    <mergeCell ref="B4:C4"/>
    <mergeCell ref="B5:C5"/>
    <mergeCell ref="B6:C6"/>
    <mergeCell ref="B7:C7"/>
  </mergeCells>
  <phoneticPr fontId="16" type="noConversion"/>
  <pageMargins left="0.39370078740157483" right="0.19685039370078741" top="0.51181102362204722" bottom="0.19685039370078741" header="0.43307086614173229" footer="0.35433070866141736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79998168889431442"/>
  </sheetPr>
  <dimension ref="A1:M193"/>
  <sheetViews>
    <sheetView view="pageBreakPreview" zoomScaleNormal="70" zoomScaleSheetLayoutView="100" workbookViewId="0">
      <pane ySplit="8" topLeftCell="A9" activePane="bottomLeft" state="frozen"/>
      <selection pane="bottomLeft" activeCell="E10" sqref="E10"/>
    </sheetView>
  </sheetViews>
  <sheetFormatPr defaultColWidth="9.140625" defaultRowHeight="12.75"/>
  <cols>
    <col min="1" max="1" width="3.28515625" style="409" customWidth="1"/>
    <col min="2" max="2" width="29" style="409" customWidth="1"/>
    <col min="3" max="3" width="12.5703125" style="409" customWidth="1"/>
    <col min="4" max="4" width="13.140625" style="409" customWidth="1"/>
    <col min="5" max="5" width="12.7109375" style="409" customWidth="1"/>
    <col min="6" max="6" width="11.85546875" style="409" customWidth="1"/>
    <col min="7" max="7" width="12.85546875" style="475" customWidth="1"/>
    <col min="8" max="8" width="13.42578125" style="457" customWidth="1"/>
    <col min="9" max="9" width="11.85546875" style="463" customWidth="1"/>
    <col min="10" max="16384" width="9.140625" style="409"/>
  </cols>
  <sheetData>
    <row r="1" spans="1:12" s="275" customFormat="1" ht="25.5" customHeight="1">
      <c r="A1" s="1"/>
      <c r="B1" s="2"/>
      <c r="C1" s="3"/>
      <c r="D1" s="4"/>
      <c r="E1" s="4"/>
      <c r="F1" s="4"/>
      <c r="G1" s="12"/>
      <c r="H1" s="884"/>
      <c r="I1" s="381"/>
    </row>
    <row r="2" spans="1:12" s="275" customFormat="1" ht="23.25" customHeight="1">
      <c r="A2" s="5"/>
      <c r="B2" s="6"/>
      <c r="C2" s="4"/>
      <c r="D2" s="4"/>
      <c r="E2" s="4"/>
      <c r="F2" s="4"/>
      <c r="G2" s="13"/>
      <c r="H2" s="884"/>
      <c r="I2" s="381"/>
    </row>
    <row r="3" spans="1:12" s="277" customFormat="1" ht="12" customHeight="1">
      <c r="A3" s="157"/>
      <c r="B3" s="173"/>
      <c r="C3" s="1236" t="s">
        <v>854</v>
      </c>
      <c r="D3" s="1237"/>
      <c r="E3" s="1266" t="s">
        <v>1102</v>
      </c>
      <c r="F3" s="1208" t="s">
        <v>388</v>
      </c>
      <c r="G3" s="1256" t="s">
        <v>881</v>
      </c>
      <c r="H3" s="1204" t="s">
        <v>757</v>
      </c>
      <c r="I3" s="493"/>
    </row>
    <row r="4" spans="1:12" s="277" customFormat="1" ht="9.9499999999999993" customHeight="1">
      <c r="A4" s="158"/>
      <c r="B4" s="174"/>
      <c r="C4" s="1238"/>
      <c r="D4" s="1239"/>
      <c r="E4" s="1209"/>
      <c r="F4" s="1242"/>
      <c r="G4" s="1257"/>
      <c r="H4" s="1205"/>
      <c r="I4" s="460"/>
    </row>
    <row r="5" spans="1:12" s="277" customFormat="1" ht="9.9499999999999993" customHeight="1" thickBot="1">
      <c r="A5" s="158"/>
      <c r="B5" s="175"/>
      <c r="C5" s="1238"/>
      <c r="D5" s="1239"/>
      <c r="E5" s="1209"/>
      <c r="F5" s="1242"/>
      <c r="G5" s="1257"/>
      <c r="H5" s="1205"/>
      <c r="I5" s="460"/>
    </row>
    <row r="6" spans="1:12" s="277" customFormat="1" ht="9.9499999999999993" customHeight="1" thickTop="1">
      <c r="A6" s="158"/>
      <c r="B6" s="174" t="s">
        <v>366</v>
      </c>
      <c r="C6" s="1238"/>
      <c r="D6" s="1239"/>
      <c r="E6" s="1209"/>
      <c r="F6" s="1242"/>
      <c r="G6" s="1257"/>
      <c r="H6" s="1247">
        <v>0</v>
      </c>
      <c r="I6" s="1251" t="s">
        <v>1158</v>
      </c>
      <c r="J6" s="1252"/>
      <c r="K6" s="1252"/>
      <c r="L6" s="1252"/>
    </row>
    <row r="7" spans="1:12" s="277" customFormat="1" ht="9.9499999999999993" customHeight="1" thickBot="1">
      <c r="A7" s="158"/>
      <c r="B7" s="175"/>
      <c r="C7" s="1240"/>
      <c r="D7" s="1241"/>
      <c r="E7" s="1209"/>
      <c r="F7" s="1242"/>
      <c r="G7" s="1257"/>
      <c r="H7" s="1248"/>
      <c r="I7" s="1253"/>
      <c r="J7" s="1252"/>
      <c r="K7" s="1252"/>
      <c r="L7" s="1252"/>
    </row>
    <row r="8" spans="1:12" s="277" customFormat="1" ht="20.25" customHeight="1" thickTop="1" thickBot="1">
      <c r="A8" s="158"/>
      <c r="B8" s="167"/>
      <c r="C8" s="612" t="s">
        <v>0</v>
      </c>
      <c r="D8" s="613" t="s">
        <v>3</v>
      </c>
      <c r="E8" s="614" t="s">
        <v>880</v>
      </c>
      <c r="F8" s="1242"/>
      <c r="G8" s="1257"/>
      <c r="H8" s="159">
        <v>0</v>
      </c>
      <c r="I8" s="428" t="s">
        <v>712</v>
      </c>
    </row>
    <row r="9" spans="1:12" s="431" customFormat="1" ht="31.5" customHeight="1" thickTop="1">
      <c r="A9" s="158"/>
      <c r="B9" s="998" t="s">
        <v>999</v>
      </c>
      <c r="C9" s="784"/>
      <c r="D9" s="785"/>
      <c r="E9" s="785"/>
      <c r="F9" s="785"/>
      <c r="G9" s="785"/>
      <c r="H9" s="429"/>
      <c r="I9" s="461"/>
    </row>
    <row r="10" spans="1:12" ht="22.5" customHeight="1">
      <c r="A10" s="158"/>
      <c r="B10" s="999" t="s">
        <v>855</v>
      </c>
      <c r="C10" s="1000"/>
      <c r="D10" s="1000"/>
      <c r="E10" s="1001"/>
      <c r="F10" s="1001"/>
      <c r="G10" s="1002"/>
      <c r="H10" s="462"/>
    </row>
    <row r="11" spans="1:12" ht="15.75" customHeight="1">
      <c r="A11" s="158"/>
      <c r="B11" s="176" t="s">
        <v>905</v>
      </c>
      <c r="C11" s="146"/>
      <c r="D11" s="146"/>
      <c r="E11" s="147"/>
      <c r="F11" s="147"/>
      <c r="G11" s="148"/>
      <c r="H11" s="995"/>
    </row>
    <row r="12" spans="1:12" s="704" customFormat="1" ht="12.95" customHeight="1">
      <c r="A12" s="160"/>
      <c r="B12" s="845" t="s">
        <v>1103</v>
      </c>
      <c r="C12" s="542">
        <v>12.1</v>
      </c>
      <c r="D12" s="543">
        <v>12.1</v>
      </c>
      <c r="E12" s="1249" t="s">
        <v>821</v>
      </c>
      <c r="F12" s="1267" t="s">
        <v>341</v>
      </c>
      <c r="G12" s="846">
        <v>5996</v>
      </c>
      <c r="H12" s="620">
        <f>IF($H$6=0,0,ROUND(G12*(100%-$H$6%),0))</f>
        <v>0</v>
      </c>
      <c r="I12" s="281"/>
    </row>
    <row r="13" spans="1:12" s="704" customFormat="1" ht="12.95" customHeight="1">
      <c r="A13" s="160"/>
      <c r="B13" s="853" t="s">
        <v>1104</v>
      </c>
      <c r="C13" s="616"/>
      <c r="D13" s="617"/>
      <c r="E13" s="1250"/>
      <c r="F13" s="1174"/>
      <c r="G13" s="854">
        <v>5996</v>
      </c>
      <c r="H13" s="621">
        <f t="shared" ref="H13:H17" si="0">IF($H$6=0,0,ROUND(G13*(100%-$H$6%),0))</f>
        <v>0</v>
      </c>
      <c r="I13" s="281"/>
    </row>
    <row r="14" spans="1:12" s="704" customFormat="1" ht="12.95" customHeight="1">
      <c r="A14" s="160"/>
      <c r="B14" s="1003" t="s">
        <v>1105</v>
      </c>
      <c r="C14" s="536">
        <v>14</v>
      </c>
      <c r="D14" s="537">
        <v>14</v>
      </c>
      <c r="E14" s="1264" t="s">
        <v>823</v>
      </c>
      <c r="F14" s="1262" t="s">
        <v>341</v>
      </c>
      <c r="G14" s="1004">
        <v>6722</v>
      </c>
      <c r="H14" s="622">
        <f t="shared" si="0"/>
        <v>0</v>
      </c>
      <c r="I14" s="702"/>
    </row>
    <row r="15" spans="1:12" s="704" customFormat="1" ht="12.95" customHeight="1">
      <c r="A15" s="160"/>
      <c r="B15" s="1005" t="s">
        <v>1106</v>
      </c>
      <c r="C15" s="618"/>
      <c r="D15" s="619"/>
      <c r="E15" s="1265"/>
      <c r="F15" s="1263"/>
      <c r="G15" s="1006">
        <v>6722</v>
      </c>
      <c r="H15" s="623">
        <f t="shared" si="0"/>
        <v>0</v>
      </c>
      <c r="I15" s="702"/>
    </row>
    <row r="16" spans="1:12" s="704" customFormat="1" ht="12.95" customHeight="1">
      <c r="A16" s="160"/>
      <c r="B16" s="845" t="s">
        <v>1107</v>
      </c>
      <c r="C16" s="542">
        <v>15.5</v>
      </c>
      <c r="D16" s="543">
        <v>15.5</v>
      </c>
      <c r="E16" s="1260" t="s">
        <v>822</v>
      </c>
      <c r="F16" s="1258" t="s">
        <v>341</v>
      </c>
      <c r="G16" s="846">
        <v>7442</v>
      </c>
      <c r="H16" s="620">
        <f t="shared" si="0"/>
        <v>0</v>
      </c>
      <c r="I16" s="702"/>
    </row>
    <row r="17" spans="1:13" s="704" customFormat="1" ht="12.95" customHeight="1">
      <c r="A17" s="160"/>
      <c r="B17" s="853" t="s">
        <v>1108</v>
      </c>
      <c r="C17" s="616"/>
      <c r="D17" s="617"/>
      <c r="E17" s="1261"/>
      <c r="F17" s="1259"/>
      <c r="G17" s="854">
        <v>7442</v>
      </c>
      <c r="H17" s="621">
        <f t="shared" si="0"/>
        <v>0</v>
      </c>
      <c r="I17" s="702"/>
    </row>
    <row r="18" spans="1:13" ht="15.75" customHeight="1">
      <c r="A18" s="158"/>
      <c r="B18" s="176" t="s">
        <v>906</v>
      </c>
      <c r="C18" s="146"/>
      <c r="D18" s="146"/>
      <c r="E18" s="147"/>
      <c r="F18" s="147"/>
      <c r="G18" s="148"/>
      <c r="H18" s="996"/>
      <c r="I18" s="464"/>
    </row>
    <row r="19" spans="1:13" s="704" customFormat="1" ht="12.75" customHeight="1">
      <c r="A19" s="158"/>
      <c r="B19" s="845" t="s">
        <v>967</v>
      </c>
      <c r="C19" s="624">
        <v>22.4</v>
      </c>
      <c r="D19" s="625">
        <v>22.4</v>
      </c>
      <c r="E19" s="107" t="s">
        <v>824</v>
      </c>
      <c r="F19" s="107" t="s">
        <v>340</v>
      </c>
      <c r="G19" s="846">
        <v>9089</v>
      </c>
      <c r="H19" s="620">
        <f t="shared" ref="H19:H20" si="1">IF($H$6=0,0,ROUND(G19*(100%-$H$6%),0))</f>
        <v>0</v>
      </c>
      <c r="I19" s="702"/>
      <c r="M19" s="615"/>
    </row>
    <row r="20" spans="1:13" s="704" customFormat="1">
      <c r="A20" s="158"/>
      <c r="B20" s="1005" t="s">
        <v>968</v>
      </c>
      <c r="C20" s="626">
        <v>28</v>
      </c>
      <c r="D20" s="627">
        <v>28</v>
      </c>
      <c r="E20" s="144" t="s">
        <v>825</v>
      </c>
      <c r="F20" s="144" t="s">
        <v>340</v>
      </c>
      <c r="G20" s="1006">
        <v>10242</v>
      </c>
      <c r="H20" s="623">
        <f t="shared" si="1"/>
        <v>0</v>
      </c>
      <c r="I20" s="702"/>
    </row>
    <row r="21" spans="1:13" ht="15.75" customHeight="1">
      <c r="A21" s="158"/>
      <c r="B21" s="176" t="s">
        <v>907</v>
      </c>
      <c r="C21" s="146"/>
      <c r="D21" s="146"/>
      <c r="E21" s="147"/>
      <c r="F21" s="147"/>
      <c r="G21" s="148"/>
      <c r="H21" s="996"/>
      <c r="I21" s="465"/>
    </row>
    <row r="22" spans="1:13">
      <c r="A22" s="158"/>
      <c r="B22" s="845" t="s">
        <v>856</v>
      </c>
      <c r="C22" s="624">
        <v>22.4</v>
      </c>
      <c r="D22" s="625">
        <v>22.4</v>
      </c>
      <c r="E22" s="107" t="s">
        <v>826</v>
      </c>
      <c r="F22" s="107" t="s">
        <v>338</v>
      </c>
      <c r="G22" s="846">
        <v>11758</v>
      </c>
      <c r="H22" s="620">
        <f>IF($H$6=0,0,ROUND(G22*(100%-$H$6%),0))</f>
        <v>0</v>
      </c>
      <c r="I22" s="702"/>
    </row>
    <row r="23" spans="1:13">
      <c r="A23" s="158"/>
      <c r="B23" s="1007" t="s">
        <v>857</v>
      </c>
      <c r="C23" s="628">
        <v>28</v>
      </c>
      <c r="D23" s="629">
        <v>28</v>
      </c>
      <c r="E23" s="153" t="s">
        <v>827</v>
      </c>
      <c r="F23" s="153" t="s">
        <v>338</v>
      </c>
      <c r="G23" s="1008">
        <v>13264</v>
      </c>
      <c r="H23" s="632">
        <f t="shared" ref="H23:H24" si="2">IF($H$6=0,0,ROUND(G23*(100%-$H$6%),0))</f>
        <v>0</v>
      </c>
      <c r="I23" s="702"/>
    </row>
    <row r="24" spans="1:13">
      <c r="A24" s="158"/>
      <c r="B24" s="845" t="s">
        <v>858</v>
      </c>
      <c r="C24" s="630">
        <v>33.5</v>
      </c>
      <c r="D24" s="631">
        <v>33.5</v>
      </c>
      <c r="E24" s="107" t="s">
        <v>828</v>
      </c>
      <c r="F24" s="107" t="s">
        <v>338</v>
      </c>
      <c r="G24" s="846">
        <v>15796</v>
      </c>
      <c r="H24" s="621">
        <f t="shared" si="2"/>
        <v>0</v>
      </c>
      <c r="I24" s="702"/>
    </row>
    <row r="25" spans="1:13" ht="15.75" customHeight="1">
      <c r="A25" s="158"/>
      <c r="B25" s="176" t="s">
        <v>908</v>
      </c>
      <c r="C25" s="146"/>
      <c r="D25" s="146"/>
      <c r="E25" s="147"/>
      <c r="F25" s="147"/>
      <c r="G25" s="148"/>
      <c r="H25" s="996"/>
      <c r="I25" s="398"/>
    </row>
    <row r="26" spans="1:13" ht="13.5" customHeight="1">
      <c r="A26" s="158"/>
      <c r="B26" s="845" t="s">
        <v>207</v>
      </c>
      <c r="C26" s="624">
        <v>28</v>
      </c>
      <c r="D26" s="625">
        <v>31.5</v>
      </c>
      <c r="E26" s="107" t="s">
        <v>830</v>
      </c>
      <c r="F26" s="107" t="s">
        <v>339</v>
      </c>
      <c r="G26" s="846">
        <v>13991</v>
      </c>
      <c r="H26" s="633">
        <f t="shared" ref="H26:H32" si="3">IF($H$6=0,0,ROUND(G26*(100%-$H$6%),0))</f>
        <v>0</v>
      </c>
      <c r="I26" s="702"/>
    </row>
    <row r="27" spans="1:13" ht="13.5" customHeight="1">
      <c r="A27" s="158"/>
      <c r="B27" s="1007" t="s">
        <v>208</v>
      </c>
      <c r="C27" s="628">
        <v>33.5</v>
      </c>
      <c r="D27" s="629">
        <v>37.5</v>
      </c>
      <c r="E27" s="153" t="s">
        <v>831</v>
      </c>
      <c r="F27" s="153" t="s">
        <v>339</v>
      </c>
      <c r="G27" s="1008">
        <v>16264</v>
      </c>
      <c r="H27" s="634">
        <f t="shared" si="3"/>
        <v>0</v>
      </c>
      <c r="I27" s="702"/>
    </row>
    <row r="28" spans="1:13" ht="13.5" customHeight="1">
      <c r="A28" s="158"/>
      <c r="B28" s="845" t="s">
        <v>209</v>
      </c>
      <c r="C28" s="630">
        <v>40</v>
      </c>
      <c r="D28" s="631">
        <v>45</v>
      </c>
      <c r="E28" s="107" t="s">
        <v>832</v>
      </c>
      <c r="F28" s="107" t="s">
        <v>339</v>
      </c>
      <c r="G28" s="846">
        <v>19316</v>
      </c>
      <c r="H28" s="633">
        <f t="shared" si="3"/>
        <v>0</v>
      </c>
      <c r="I28" s="702"/>
    </row>
    <row r="29" spans="1:13" ht="13.5" customHeight="1">
      <c r="A29" s="158"/>
      <c r="B29" s="1007" t="s">
        <v>210</v>
      </c>
      <c r="C29" s="628">
        <v>45</v>
      </c>
      <c r="D29" s="629">
        <v>50</v>
      </c>
      <c r="E29" s="153" t="s">
        <v>833</v>
      </c>
      <c r="F29" s="153" t="s">
        <v>339</v>
      </c>
      <c r="G29" s="1008">
        <v>21484</v>
      </c>
      <c r="H29" s="634">
        <f t="shared" si="3"/>
        <v>0</v>
      </c>
      <c r="I29" s="702"/>
    </row>
    <row r="30" spans="1:13" ht="13.5" customHeight="1">
      <c r="A30" s="158"/>
      <c r="B30" s="845" t="s">
        <v>232</v>
      </c>
      <c r="C30" s="630">
        <v>47.5</v>
      </c>
      <c r="D30" s="631">
        <v>53</v>
      </c>
      <c r="E30" s="107" t="s">
        <v>834</v>
      </c>
      <c r="F30" s="107" t="s">
        <v>339</v>
      </c>
      <c r="G30" s="846">
        <v>22604</v>
      </c>
      <c r="H30" s="633">
        <f t="shared" si="3"/>
        <v>0</v>
      </c>
      <c r="I30" s="702"/>
    </row>
    <row r="31" spans="1:13" ht="13.5" customHeight="1">
      <c r="A31" s="158"/>
      <c r="B31" s="1007" t="s">
        <v>211</v>
      </c>
      <c r="C31" s="628">
        <v>50</v>
      </c>
      <c r="D31" s="629">
        <v>56</v>
      </c>
      <c r="E31" s="153" t="s">
        <v>835</v>
      </c>
      <c r="F31" s="153" t="s">
        <v>339</v>
      </c>
      <c r="G31" s="1008">
        <v>24580</v>
      </c>
      <c r="H31" s="634">
        <f t="shared" si="3"/>
        <v>0</v>
      </c>
      <c r="I31" s="702"/>
    </row>
    <row r="32" spans="1:13" ht="13.5" customHeight="1">
      <c r="A32" s="158"/>
      <c r="B32" s="845" t="s">
        <v>212</v>
      </c>
      <c r="C32" s="630">
        <v>56</v>
      </c>
      <c r="D32" s="631">
        <v>63</v>
      </c>
      <c r="E32" s="107" t="s">
        <v>836</v>
      </c>
      <c r="F32" s="107" t="s">
        <v>339</v>
      </c>
      <c r="G32" s="846">
        <v>26318</v>
      </c>
      <c r="H32" s="633">
        <f t="shared" si="3"/>
        <v>0</v>
      </c>
      <c r="I32" s="702"/>
    </row>
    <row r="33" spans="1:9" ht="13.5" customHeight="1">
      <c r="A33" s="158"/>
      <c r="B33" s="1009" t="s">
        <v>863</v>
      </c>
      <c r="C33" s="790"/>
      <c r="D33" s="790"/>
      <c r="E33" s="791"/>
      <c r="F33" s="792"/>
      <c r="G33" s="793"/>
      <c r="H33" s="389"/>
      <c r="I33" s="466"/>
    </row>
    <row r="34" spans="1:9" ht="15.75" customHeight="1">
      <c r="A34" s="158"/>
      <c r="B34" s="176" t="s">
        <v>909</v>
      </c>
      <c r="C34" s="146"/>
      <c r="D34" s="146"/>
      <c r="E34" s="147"/>
      <c r="F34" s="147"/>
      <c r="G34" s="148"/>
      <c r="H34" s="996"/>
      <c r="I34" s="466"/>
    </row>
    <row r="35" spans="1:9" ht="13.5" customHeight="1">
      <c r="A35" s="158"/>
      <c r="B35" s="845" t="s">
        <v>864</v>
      </c>
      <c r="C35" s="624">
        <v>33.5</v>
      </c>
      <c r="D35" s="625">
        <v>40</v>
      </c>
      <c r="E35" s="107" t="s">
        <v>874</v>
      </c>
      <c r="F35" s="107" t="s">
        <v>339</v>
      </c>
      <c r="G35" s="846" t="s">
        <v>153</v>
      </c>
      <c r="H35" s="635" t="s">
        <v>872</v>
      </c>
      <c r="I35" s="467"/>
    </row>
    <row r="36" spans="1:9" ht="13.5" customHeight="1">
      <c r="A36" s="158"/>
      <c r="B36" s="1007" t="s">
        <v>865</v>
      </c>
      <c r="C36" s="628">
        <v>40</v>
      </c>
      <c r="D36" s="629">
        <v>45</v>
      </c>
      <c r="E36" s="153" t="s">
        <v>873</v>
      </c>
      <c r="F36" s="153" t="s">
        <v>339</v>
      </c>
      <c r="G36" s="1008" t="s">
        <v>153</v>
      </c>
      <c r="H36" s="636" t="s">
        <v>872</v>
      </c>
      <c r="I36" s="467"/>
    </row>
    <row r="37" spans="1:9" ht="13.5" customHeight="1">
      <c r="A37" s="158"/>
      <c r="B37" s="845" t="s">
        <v>866</v>
      </c>
      <c r="C37" s="630">
        <v>45</v>
      </c>
      <c r="D37" s="631">
        <v>50</v>
      </c>
      <c r="E37" s="107" t="s">
        <v>875</v>
      </c>
      <c r="F37" s="107" t="s">
        <v>339</v>
      </c>
      <c r="G37" s="846" t="s">
        <v>153</v>
      </c>
      <c r="H37" s="635" t="s">
        <v>872</v>
      </c>
      <c r="I37" s="467"/>
    </row>
    <row r="38" spans="1:9" ht="13.5" customHeight="1">
      <c r="A38" s="158"/>
      <c r="B38" s="1007" t="s">
        <v>867</v>
      </c>
      <c r="C38" s="628">
        <v>50.4</v>
      </c>
      <c r="D38" s="629">
        <v>56.5</v>
      </c>
      <c r="E38" s="153" t="s">
        <v>876</v>
      </c>
      <c r="F38" s="153" t="s">
        <v>339</v>
      </c>
      <c r="G38" s="1008" t="s">
        <v>153</v>
      </c>
      <c r="H38" s="636" t="s">
        <v>872</v>
      </c>
      <c r="I38" s="467"/>
    </row>
    <row r="39" spans="1:9" ht="13.5" customHeight="1">
      <c r="A39" s="158"/>
      <c r="B39" s="845" t="s">
        <v>868</v>
      </c>
      <c r="C39" s="630">
        <v>56</v>
      </c>
      <c r="D39" s="631">
        <v>63</v>
      </c>
      <c r="E39" s="107" t="s">
        <v>877</v>
      </c>
      <c r="F39" s="107" t="s">
        <v>339</v>
      </c>
      <c r="G39" s="846" t="s">
        <v>153</v>
      </c>
      <c r="H39" s="635" t="s">
        <v>872</v>
      </c>
      <c r="I39" s="467"/>
    </row>
    <row r="40" spans="1:9" ht="13.5" customHeight="1">
      <c r="A40" s="158"/>
      <c r="B40" s="1007" t="s">
        <v>869</v>
      </c>
      <c r="C40" s="628">
        <v>61.5</v>
      </c>
      <c r="D40" s="629">
        <v>69</v>
      </c>
      <c r="E40" s="153" t="s">
        <v>878</v>
      </c>
      <c r="F40" s="153" t="s">
        <v>339</v>
      </c>
      <c r="G40" s="1008" t="s">
        <v>153</v>
      </c>
      <c r="H40" s="636" t="s">
        <v>872</v>
      </c>
      <c r="I40" s="467"/>
    </row>
    <row r="41" spans="1:9" ht="13.5" customHeight="1">
      <c r="A41" s="158"/>
      <c r="B41" s="845" t="s">
        <v>870</v>
      </c>
      <c r="C41" s="630">
        <v>68</v>
      </c>
      <c r="D41" s="631">
        <v>73</v>
      </c>
      <c r="E41" s="107" t="s">
        <v>879</v>
      </c>
      <c r="F41" s="107" t="s">
        <v>339</v>
      </c>
      <c r="G41" s="846" t="s">
        <v>153</v>
      </c>
      <c r="H41" s="635" t="s">
        <v>872</v>
      </c>
      <c r="I41" s="467"/>
    </row>
    <row r="42" spans="1:9" ht="13.5" customHeight="1">
      <c r="A42" s="158"/>
      <c r="B42" s="1009" t="s">
        <v>871</v>
      </c>
      <c r="C42" s="790"/>
      <c r="D42" s="790"/>
      <c r="E42" s="791"/>
      <c r="F42" s="792"/>
      <c r="G42" s="793"/>
      <c r="H42" s="389"/>
      <c r="I42" s="466"/>
    </row>
    <row r="43" spans="1:9" ht="15.75" customHeight="1">
      <c r="A43" s="158"/>
      <c r="B43" s="176" t="s">
        <v>910</v>
      </c>
      <c r="C43" s="146"/>
      <c r="D43" s="146"/>
      <c r="E43" s="147"/>
      <c r="F43" s="147"/>
      <c r="G43" s="148"/>
      <c r="H43" s="996"/>
      <c r="I43" s="468"/>
    </row>
    <row r="44" spans="1:9" ht="12.95" customHeight="1">
      <c r="A44" s="158"/>
      <c r="B44" s="845" t="s">
        <v>215</v>
      </c>
      <c r="C44" s="624">
        <v>22.4</v>
      </c>
      <c r="D44" s="625">
        <v>25</v>
      </c>
      <c r="E44" s="107" t="s">
        <v>841</v>
      </c>
      <c r="F44" s="107" t="s">
        <v>339</v>
      </c>
      <c r="G44" s="846">
        <v>14984</v>
      </c>
      <c r="H44" s="620">
        <f t="shared" ref="H44:H46" si="4">IF($H$6=0,0,ROUND(G44*(100%-$H$6%),0))</f>
        <v>0</v>
      </c>
      <c r="I44" s="702"/>
    </row>
    <row r="45" spans="1:9" ht="12.95" customHeight="1">
      <c r="A45" s="158"/>
      <c r="B45" s="1007" t="s">
        <v>213</v>
      </c>
      <c r="C45" s="628">
        <v>28</v>
      </c>
      <c r="D45" s="629">
        <v>31.5</v>
      </c>
      <c r="E45" s="153" t="s">
        <v>842</v>
      </c>
      <c r="F45" s="153" t="s">
        <v>339</v>
      </c>
      <c r="G45" s="1008">
        <v>16747</v>
      </c>
      <c r="H45" s="632">
        <f t="shared" si="4"/>
        <v>0</v>
      </c>
      <c r="I45" s="702"/>
    </row>
    <row r="46" spans="1:9" ht="12.95" customHeight="1">
      <c r="A46" s="158"/>
      <c r="B46" s="845" t="s">
        <v>214</v>
      </c>
      <c r="C46" s="630">
        <v>33.5</v>
      </c>
      <c r="D46" s="631">
        <v>37.5</v>
      </c>
      <c r="E46" s="107" t="s">
        <v>843</v>
      </c>
      <c r="F46" s="107" t="s">
        <v>339</v>
      </c>
      <c r="G46" s="846">
        <v>19249</v>
      </c>
      <c r="H46" s="621">
        <f t="shared" si="4"/>
        <v>0</v>
      </c>
      <c r="I46" s="702"/>
    </row>
    <row r="47" spans="1:9" ht="15.75" customHeight="1">
      <c r="A47" s="158"/>
      <c r="B47" s="176" t="s">
        <v>911</v>
      </c>
      <c r="C47" s="146"/>
      <c r="D47" s="146"/>
      <c r="E47" s="147"/>
      <c r="F47" s="147"/>
      <c r="G47" s="148"/>
      <c r="H47" s="996"/>
      <c r="I47" s="469"/>
    </row>
    <row r="48" spans="1:9" ht="12.95" customHeight="1">
      <c r="A48" s="158"/>
      <c r="B48" s="845" t="s">
        <v>389</v>
      </c>
      <c r="C48" s="624">
        <v>22.4</v>
      </c>
      <c r="D48" s="625">
        <v>25</v>
      </c>
      <c r="E48" s="107" t="s">
        <v>844</v>
      </c>
      <c r="F48" s="107" t="s">
        <v>339</v>
      </c>
      <c r="G48" s="846">
        <v>13571</v>
      </c>
      <c r="H48" s="633">
        <f t="shared" ref="H48:H57" si="5">IF($H$6=0,0,ROUND(G48*(100%-$H$6%),0))</f>
        <v>0</v>
      </c>
      <c r="I48" s="702"/>
    </row>
    <row r="49" spans="1:9" ht="12.95" customHeight="1">
      <c r="A49" s="158"/>
      <c r="B49" s="1007" t="s">
        <v>390</v>
      </c>
      <c r="C49" s="628">
        <v>28</v>
      </c>
      <c r="D49" s="629">
        <v>31.5</v>
      </c>
      <c r="E49" s="153" t="s">
        <v>845</v>
      </c>
      <c r="F49" s="153" t="s">
        <v>339</v>
      </c>
      <c r="G49" s="1008">
        <v>15282</v>
      </c>
      <c r="H49" s="634">
        <f t="shared" si="5"/>
        <v>0</v>
      </c>
      <c r="I49" s="702"/>
    </row>
    <row r="50" spans="1:9" ht="12.95" customHeight="1">
      <c r="A50" s="158"/>
      <c r="B50" s="845" t="s">
        <v>391</v>
      </c>
      <c r="C50" s="630">
        <v>33.5</v>
      </c>
      <c r="D50" s="631">
        <v>37.5</v>
      </c>
      <c r="E50" s="107" t="s">
        <v>846</v>
      </c>
      <c r="F50" s="107" t="s">
        <v>339</v>
      </c>
      <c r="G50" s="846">
        <v>19222</v>
      </c>
      <c r="H50" s="633">
        <f t="shared" si="5"/>
        <v>0</v>
      </c>
      <c r="I50" s="702"/>
    </row>
    <row r="51" spans="1:9" ht="12.95" customHeight="1">
      <c r="A51" s="158"/>
      <c r="B51" s="1007" t="s">
        <v>392</v>
      </c>
      <c r="C51" s="628">
        <v>40</v>
      </c>
      <c r="D51" s="629">
        <v>45</v>
      </c>
      <c r="E51" s="153" t="s">
        <v>847</v>
      </c>
      <c r="F51" s="153" t="s">
        <v>339</v>
      </c>
      <c r="G51" s="1008">
        <v>21069</v>
      </c>
      <c r="H51" s="634">
        <f t="shared" si="5"/>
        <v>0</v>
      </c>
      <c r="I51" s="702"/>
    </row>
    <row r="52" spans="1:9" ht="12.95" customHeight="1">
      <c r="A52" s="158"/>
      <c r="B52" s="845" t="s">
        <v>393</v>
      </c>
      <c r="C52" s="630">
        <v>45</v>
      </c>
      <c r="D52" s="631">
        <v>50</v>
      </c>
      <c r="E52" s="107" t="s">
        <v>848</v>
      </c>
      <c r="F52" s="107" t="s">
        <v>339</v>
      </c>
      <c r="G52" s="846">
        <v>23993</v>
      </c>
      <c r="H52" s="633">
        <f t="shared" si="5"/>
        <v>0</v>
      </c>
      <c r="I52" s="702"/>
    </row>
    <row r="53" spans="1:9" ht="12.95" customHeight="1">
      <c r="A53" s="158"/>
      <c r="B53" s="1007" t="s">
        <v>394</v>
      </c>
      <c r="C53" s="628">
        <v>47.5</v>
      </c>
      <c r="D53" s="629">
        <v>53</v>
      </c>
      <c r="E53" s="153" t="s">
        <v>849</v>
      </c>
      <c r="F53" s="153" t="s">
        <v>339</v>
      </c>
      <c r="G53" s="1008">
        <v>25118</v>
      </c>
      <c r="H53" s="634">
        <f t="shared" si="5"/>
        <v>0</v>
      </c>
      <c r="I53" s="702"/>
    </row>
    <row r="54" spans="1:9" ht="12.95" customHeight="1">
      <c r="A54" s="158"/>
      <c r="B54" s="845" t="s">
        <v>395</v>
      </c>
      <c r="C54" s="630">
        <v>50</v>
      </c>
      <c r="D54" s="631">
        <v>56</v>
      </c>
      <c r="E54" s="107" t="s">
        <v>850</v>
      </c>
      <c r="F54" s="107" t="s">
        <v>339</v>
      </c>
      <c r="G54" s="846">
        <v>26242</v>
      </c>
      <c r="H54" s="633">
        <f t="shared" si="5"/>
        <v>0</v>
      </c>
      <c r="I54" s="702"/>
    </row>
    <row r="55" spans="1:9" ht="12.95" customHeight="1">
      <c r="A55" s="158"/>
      <c r="B55" s="1007" t="s">
        <v>396</v>
      </c>
      <c r="C55" s="628">
        <v>56</v>
      </c>
      <c r="D55" s="629">
        <v>63</v>
      </c>
      <c r="E55" s="153" t="s">
        <v>851</v>
      </c>
      <c r="F55" s="153" t="s">
        <v>339</v>
      </c>
      <c r="G55" s="1008">
        <v>29029</v>
      </c>
      <c r="H55" s="634">
        <f t="shared" si="5"/>
        <v>0</v>
      </c>
      <c r="I55" s="702"/>
    </row>
    <row r="56" spans="1:9" ht="12.95" customHeight="1">
      <c r="A56" s="158"/>
      <c r="B56" s="845" t="s">
        <v>397</v>
      </c>
      <c r="C56" s="630">
        <v>61.5</v>
      </c>
      <c r="D56" s="631">
        <v>63</v>
      </c>
      <c r="E56" s="107" t="s">
        <v>852</v>
      </c>
      <c r="F56" s="107" t="s">
        <v>339</v>
      </c>
      <c r="G56" s="846">
        <v>31924</v>
      </c>
      <c r="H56" s="633">
        <f t="shared" si="5"/>
        <v>0</v>
      </c>
      <c r="I56" s="702"/>
    </row>
    <row r="57" spans="1:9" ht="12.95" customHeight="1">
      <c r="A57" s="158"/>
      <c r="B57" s="1007" t="s">
        <v>398</v>
      </c>
      <c r="C57" s="628">
        <v>67</v>
      </c>
      <c r="D57" s="629">
        <v>63</v>
      </c>
      <c r="E57" s="153" t="s">
        <v>853</v>
      </c>
      <c r="F57" s="153" t="s">
        <v>339</v>
      </c>
      <c r="G57" s="1008">
        <v>35438</v>
      </c>
      <c r="H57" s="634">
        <f t="shared" si="5"/>
        <v>0</v>
      </c>
      <c r="I57" s="702"/>
    </row>
    <row r="58" spans="1:9" ht="15.75" customHeight="1">
      <c r="A58" s="158"/>
      <c r="B58" s="176" t="s">
        <v>912</v>
      </c>
      <c r="C58" s="146"/>
      <c r="D58" s="146"/>
      <c r="E58" s="147"/>
      <c r="F58" s="147"/>
      <c r="G58" s="148"/>
      <c r="H58" s="996"/>
      <c r="I58" s="469"/>
    </row>
    <row r="59" spans="1:9" ht="12.75" customHeight="1">
      <c r="A59" s="158"/>
      <c r="B59" s="845" t="s">
        <v>192</v>
      </c>
      <c r="C59" s="624">
        <v>22.4</v>
      </c>
      <c r="D59" s="625">
        <v>25</v>
      </c>
      <c r="E59" s="107" t="s">
        <v>837</v>
      </c>
      <c r="F59" s="107" t="s">
        <v>340</v>
      </c>
      <c r="G59" s="846">
        <v>13977</v>
      </c>
      <c r="H59" s="633">
        <f t="shared" ref="H59:H60" si="6">IF($H$6=0,0,ROUND(G59*(100%-$H$6%),0))</f>
        <v>0</v>
      </c>
      <c r="I59" s="702"/>
    </row>
    <row r="60" spans="1:9" ht="12.75" customHeight="1">
      <c r="A60" s="158"/>
      <c r="B60" s="1005" t="s">
        <v>193</v>
      </c>
      <c r="C60" s="626">
        <v>28</v>
      </c>
      <c r="D60" s="627">
        <v>31.5</v>
      </c>
      <c r="E60" s="144" t="s">
        <v>829</v>
      </c>
      <c r="F60" s="144" t="s">
        <v>340</v>
      </c>
      <c r="G60" s="1006">
        <v>16210</v>
      </c>
      <c r="H60" s="634">
        <f t="shared" si="6"/>
        <v>0</v>
      </c>
      <c r="I60" s="702"/>
    </row>
    <row r="61" spans="1:9" ht="15.75" customHeight="1">
      <c r="A61" s="158"/>
      <c r="B61" s="176" t="s">
        <v>913</v>
      </c>
      <c r="C61" s="146"/>
      <c r="D61" s="146"/>
      <c r="E61" s="147"/>
      <c r="F61" s="147"/>
      <c r="G61" s="148"/>
      <c r="H61" s="996"/>
      <c r="I61" s="469"/>
    </row>
    <row r="62" spans="1:9" ht="12.75" customHeight="1">
      <c r="A62" s="158"/>
      <c r="B62" s="845" t="s">
        <v>239</v>
      </c>
      <c r="C62" s="624">
        <v>22.4</v>
      </c>
      <c r="D62" s="145">
        <v>25</v>
      </c>
      <c r="E62" s="107" t="s">
        <v>838</v>
      </c>
      <c r="F62" s="107" t="s">
        <v>338</v>
      </c>
      <c r="G62" s="846">
        <v>18097</v>
      </c>
      <c r="H62" s="620">
        <f t="shared" ref="H62:H64" si="7">IF($H$6=0,0,ROUND(G62*(100%-$H$6%),0))</f>
        <v>0</v>
      </c>
      <c r="I62" s="702"/>
    </row>
    <row r="63" spans="1:9" ht="12.75" customHeight="1">
      <c r="A63" s="158"/>
      <c r="B63" s="1007" t="s">
        <v>240</v>
      </c>
      <c r="C63" s="628">
        <v>28</v>
      </c>
      <c r="D63" s="152">
        <v>31.5</v>
      </c>
      <c r="E63" s="153" t="s">
        <v>839</v>
      </c>
      <c r="F63" s="153" t="s">
        <v>338</v>
      </c>
      <c r="G63" s="1008">
        <v>19373</v>
      </c>
      <c r="H63" s="632">
        <f t="shared" si="7"/>
        <v>0</v>
      </c>
      <c r="I63" s="702"/>
    </row>
    <row r="64" spans="1:9" ht="12.75" customHeight="1">
      <c r="A64" s="158"/>
      <c r="B64" s="845" t="s">
        <v>241</v>
      </c>
      <c r="C64" s="630">
        <v>33.5</v>
      </c>
      <c r="D64" s="150">
        <v>37.5</v>
      </c>
      <c r="E64" s="107" t="s">
        <v>840</v>
      </c>
      <c r="F64" s="107" t="s">
        <v>338</v>
      </c>
      <c r="G64" s="846">
        <v>23084</v>
      </c>
      <c r="H64" s="621">
        <f t="shared" si="7"/>
        <v>0</v>
      </c>
      <c r="I64" s="702"/>
    </row>
    <row r="65" spans="1:11">
      <c r="A65" s="158"/>
      <c r="B65" s="1010"/>
      <c r="C65" s="1011"/>
      <c r="D65" s="1011"/>
      <c r="E65" s="1012"/>
      <c r="F65" s="1012"/>
      <c r="G65" s="1002"/>
      <c r="H65" s="470"/>
      <c r="I65" s="471"/>
      <c r="K65" s="637"/>
    </row>
    <row r="66" spans="1:11" ht="21" customHeight="1">
      <c r="A66" s="158"/>
      <c r="B66" s="999" t="s">
        <v>110</v>
      </c>
      <c r="C66" s="1011"/>
      <c r="D66" s="1011"/>
      <c r="E66" s="1012"/>
      <c r="F66" s="1012"/>
      <c r="G66" s="1002"/>
      <c r="H66" s="470"/>
      <c r="I66" s="471"/>
    </row>
    <row r="67" spans="1:11" ht="15.75" customHeight="1">
      <c r="A67" s="158"/>
      <c r="B67" s="177" t="s">
        <v>882</v>
      </c>
      <c r="C67" s="146"/>
      <c r="D67" s="146"/>
      <c r="E67" s="156"/>
      <c r="F67" s="156"/>
      <c r="G67" s="156"/>
      <c r="H67" s="997"/>
      <c r="I67" s="471"/>
    </row>
    <row r="68" spans="1:11" ht="12.95" customHeight="1">
      <c r="A68" s="158"/>
      <c r="B68" s="845" t="s">
        <v>331</v>
      </c>
      <c r="C68" s="624">
        <v>1.5</v>
      </c>
      <c r="D68" s="625">
        <v>1.7</v>
      </c>
      <c r="E68" s="154" t="s">
        <v>950</v>
      </c>
      <c r="F68" s="107"/>
      <c r="G68" s="846">
        <v>1109</v>
      </c>
      <c r="H68" s="633">
        <f t="shared" ref="H68:H75" si="8">IF($H$6=0,0,ROUND(G68*(100%-$H$6%),0))</f>
        <v>0</v>
      </c>
      <c r="I68" s="702"/>
    </row>
    <row r="69" spans="1:11" ht="12.75" customHeight="1">
      <c r="A69" s="158"/>
      <c r="B69" s="1007" t="s">
        <v>332</v>
      </c>
      <c r="C69" s="628">
        <v>2.2000000000000002</v>
      </c>
      <c r="D69" s="629">
        <v>2.5</v>
      </c>
      <c r="E69" s="155" t="s">
        <v>950</v>
      </c>
      <c r="F69" s="153"/>
      <c r="G69" s="1008">
        <v>1118</v>
      </c>
      <c r="H69" s="634">
        <f t="shared" si="8"/>
        <v>0</v>
      </c>
      <c r="I69" s="702"/>
    </row>
    <row r="70" spans="1:11" ht="12.75" customHeight="1">
      <c r="A70" s="158"/>
      <c r="B70" s="845" t="s">
        <v>333</v>
      </c>
      <c r="C70" s="630">
        <v>2.8</v>
      </c>
      <c r="D70" s="631">
        <v>3.2</v>
      </c>
      <c r="E70" s="154" t="s">
        <v>950</v>
      </c>
      <c r="F70" s="107"/>
      <c r="G70" s="846">
        <v>1142</v>
      </c>
      <c r="H70" s="633">
        <f t="shared" si="8"/>
        <v>0</v>
      </c>
      <c r="I70" s="702"/>
    </row>
    <row r="71" spans="1:11">
      <c r="A71" s="158"/>
      <c r="B71" s="1007" t="s">
        <v>334</v>
      </c>
      <c r="C71" s="628">
        <v>3.6</v>
      </c>
      <c r="D71" s="629">
        <v>4</v>
      </c>
      <c r="E71" s="155" t="s">
        <v>951</v>
      </c>
      <c r="F71" s="153"/>
      <c r="G71" s="1008">
        <v>1178</v>
      </c>
      <c r="H71" s="634">
        <f t="shared" si="8"/>
        <v>0</v>
      </c>
      <c r="I71" s="702"/>
    </row>
    <row r="72" spans="1:11">
      <c r="A72" s="158"/>
      <c r="B72" s="845" t="s">
        <v>335</v>
      </c>
      <c r="C72" s="630">
        <v>4.5</v>
      </c>
      <c r="D72" s="631">
        <v>5</v>
      </c>
      <c r="E72" s="154" t="s">
        <v>952</v>
      </c>
      <c r="F72" s="107"/>
      <c r="G72" s="846">
        <v>1220</v>
      </c>
      <c r="H72" s="633">
        <f t="shared" si="8"/>
        <v>0</v>
      </c>
      <c r="I72" s="702"/>
    </row>
    <row r="73" spans="1:11">
      <c r="A73" s="158"/>
      <c r="B73" s="1007" t="s">
        <v>336</v>
      </c>
      <c r="C73" s="628">
        <v>5.6</v>
      </c>
      <c r="D73" s="629">
        <v>6.3</v>
      </c>
      <c r="E73" s="155" t="s">
        <v>952</v>
      </c>
      <c r="F73" s="153"/>
      <c r="G73" s="1008">
        <v>1322</v>
      </c>
      <c r="H73" s="634">
        <f t="shared" si="8"/>
        <v>0</v>
      </c>
      <c r="I73" s="702"/>
    </row>
    <row r="74" spans="1:11">
      <c r="A74" s="158"/>
      <c r="B74" s="845" t="s">
        <v>337</v>
      </c>
      <c r="C74" s="630">
        <v>7.1</v>
      </c>
      <c r="D74" s="631">
        <v>8</v>
      </c>
      <c r="E74" s="154" t="s">
        <v>940</v>
      </c>
      <c r="F74" s="107"/>
      <c r="G74" s="846">
        <v>1420</v>
      </c>
      <c r="H74" s="633">
        <f t="shared" si="8"/>
        <v>0</v>
      </c>
      <c r="I74" s="702"/>
    </row>
    <row r="75" spans="1:11">
      <c r="A75" s="158"/>
      <c r="B75" s="1007" t="s">
        <v>443</v>
      </c>
      <c r="C75" s="628">
        <v>9</v>
      </c>
      <c r="D75" s="629">
        <v>10</v>
      </c>
      <c r="E75" s="155" t="s">
        <v>953</v>
      </c>
      <c r="F75" s="153"/>
      <c r="G75" s="1008">
        <v>1678</v>
      </c>
      <c r="H75" s="634">
        <f t="shared" si="8"/>
        <v>0</v>
      </c>
      <c r="I75" s="702"/>
    </row>
    <row r="76" spans="1:11" ht="15.75" customHeight="1">
      <c r="A76" s="158"/>
      <c r="B76" s="177" t="s">
        <v>883</v>
      </c>
      <c r="C76" s="146"/>
      <c r="D76" s="146"/>
      <c r="E76" s="156"/>
      <c r="F76" s="156"/>
      <c r="G76" s="156"/>
      <c r="H76" s="997"/>
      <c r="I76" s="471"/>
    </row>
    <row r="77" spans="1:11" ht="12.75" customHeight="1">
      <c r="A77" s="158"/>
      <c r="B77" s="845" t="s">
        <v>444</v>
      </c>
      <c r="C77" s="624">
        <v>3.6</v>
      </c>
      <c r="D77" s="625">
        <v>4</v>
      </c>
      <c r="E77" s="154" t="s">
        <v>79</v>
      </c>
      <c r="F77" s="107"/>
      <c r="G77" s="846">
        <v>2444</v>
      </c>
      <c r="H77" s="633">
        <f t="shared" ref="H77:H82" si="9">IF($H$6=0,0,ROUND(G77*(100%-$H$6%),0))</f>
        <v>0</v>
      </c>
      <c r="I77" s="702"/>
    </row>
    <row r="78" spans="1:11">
      <c r="A78" s="158"/>
      <c r="B78" s="1007" t="s">
        <v>445</v>
      </c>
      <c r="C78" s="628">
        <v>4.5</v>
      </c>
      <c r="D78" s="629">
        <v>5</v>
      </c>
      <c r="E78" s="155" t="s">
        <v>954</v>
      </c>
      <c r="F78" s="153"/>
      <c r="G78" s="1008">
        <v>2544</v>
      </c>
      <c r="H78" s="634">
        <f t="shared" si="9"/>
        <v>0</v>
      </c>
      <c r="I78" s="702"/>
    </row>
    <row r="79" spans="1:11">
      <c r="A79" s="158"/>
      <c r="B79" s="845" t="s">
        <v>446</v>
      </c>
      <c r="C79" s="630">
        <v>5.6</v>
      </c>
      <c r="D79" s="631">
        <v>6.3</v>
      </c>
      <c r="E79" s="154" t="s">
        <v>954</v>
      </c>
      <c r="F79" s="107"/>
      <c r="G79" s="846">
        <v>2647</v>
      </c>
      <c r="H79" s="633">
        <f t="shared" si="9"/>
        <v>0</v>
      </c>
      <c r="I79" s="702"/>
    </row>
    <row r="80" spans="1:11">
      <c r="A80" s="158"/>
      <c r="B80" s="1007" t="s">
        <v>447</v>
      </c>
      <c r="C80" s="628">
        <v>7.1</v>
      </c>
      <c r="D80" s="629">
        <v>8</v>
      </c>
      <c r="E80" s="155" t="s">
        <v>955</v>
      </c>
      <c r="F80" s="153"/>
      <c r="G80" s="1008">
        <v>2767</v>
      </c>
      <c r="H80" s="634">
        <f t="shared" si="9"/>
        <v>0</v>
      </c>
      <c r="I80" s="702"/>
    </row>
    <row r="81" spans="1:9">
      <c r="A81" s="158"/>
      <c r="B81" s="845" t="s">
        <v>448</v>
      </c>
      <c r="C81" s="630">
        <v>11.2</v>
      </c>
      <c r="D81" s="631">
        <v>12.5</v>
      </c>
      <c r="E81" s="154" t="s">
        <v>956</v>
      </c>
      <c r="F81" s="107"/>
      <c r="G81" s="846">
        <v>3142</v>
      </c>
      <c r="H81" s="633">
        <f t="shared" si="9"/>
        <v>0</v>
      </c>
      <c r="I81" s="702"/>
    </row>
    <row r="82" spans="1:9">
      <c r="A82" s="158"/>
      <c r="B82" s="1007" t="s">
        <v>449</v>
      </c>
      <c r="C82" s="628">
        <v>14</v>
      </c>
      <c r="D82" s="629">
        <v>16</v>
      </c>
      <c r="E82" s="155" t="s">
        <v>957</v>
      </c>
      <c r="F82" s="153"/>
      <c r="G82" s="1008">
        <v>3740</v>
      </c>
      <c r="H82" s="634">
        <f t="shared" si="9"/>
        <v>0</v>
      </c>
      <c r="I82" s="702"/>
    </row>
    <row r="83" spans="1:9" ht="15.75" customHeight="1">
      <c r="A83" s="158"/>
      <c r="B83" s="178" t="s">
        <v>914</v>
      </c>
      <c r="C83" s="146"/>
      <c r="D83" s="146"/>
      <c r="E83" s="156"/>
      <c r="F83" s="156"/>
      <c r="G83" s="156"/>
      <c r="H83" s="997"/>
      <c r="I83" s="471"/>
    </row>
    <row r="84" spans="1:9" ht="12.75" customHeight="1">
      <c r="A84" s="161"/>
      <c r="B84" s="845" t="s">
        <v>899</v>
      </c>
      <c r="C84" s="624">
        <v>1.5</v>
      </c>
      <c r="D84" s="625">
        <v>1.8</v>
      </c>
      <c r="E84" s="154" t="s">
        <v>121</v>
      </c>
      <c r="F84" s="107"/>
      <c r="G84" s="846">
        <v>1489</v>
      </c>
      <c r="H84" s="633">
        <f t="shared" ref="H84:H89" si="10">IF($H$6=0,0,ROUND(G84*(100%-$H$6%),0))</f>
        <v>0</v>
      </c>
      <c r="I84" s="702"/>
    </row>
    <row r="85" spans="1:9" ht="12.75" customHeight="1">
      <c r="A85" s="158"/>
      <c r="B85" s="1007" t="s">
        <v>900</v>
      </c>
      <c r="C85" s="628">
        <v>2.2000000000000002</v>
      </c>
      <c r="D85" s="629">
        <v>2.5</v>
      </c>
      <c r="E85" s="155" t="s">
        <v>934</v>
      </c>
      <c r="F85" s="153"/>
      <c r="G85" s="1008">
        <v>1669</v>
      </c>
      <c r="H85" s="634">
        <f t="shared" si="10"/>
        <v>0</v>
      </c>
      <c r="I85" s="702"/>
    </row>
    <row r="86" spans="1:9" ht="12.75" customHeight="1">
      <c r="A86" s="158"/>
      <c r="B86" s="845" t="s">
        <v>901</v>
      </c>
      <c r="C86" s="630">
        <v>2.8</v>
      </c>
      <c r="D86" s="631">
        <v>3.2</v>
      </c>
      <c r="E86" s="154" t="s">
        <v>934</v>
      </c>
      <c r="F86" s="107"/>
      <c r="G86" s="846">
        <v>1731</v>
      </c>
      <c r="H86" s="633">
        <f t="shared" si="10"/>
        <v>0</v>
      </c>
      <c r="I86" s="702"/>
    </row>
    <row r="87" spans="1:9" ht="12.75" customHeight="1">
      <c r="A87" s="158"/>
      <c r="B87" s="1007" t="s">
        <v>902</v>
      </c>
      <c r="C87" s="628">
        <v>3.6</v>
      </c>
      <c r="D87" s="629">
        <v>4</v>
      </c>
      <c r="E87" s="155" t="s">
        <v>935</v>
      </c>
      <c r="F87" s="153"/>
      <c r="G87" s="1008">
        <v>1762</v>
      </c>
      <c r="H87" s="634">
        <f t="shared" si="10"/>
        <v>0</v>
      </c>
      <c r="I87" s="702"/>
    </row>
    <row r="88" spans="1:9" ht="12.75" customHeight="1">
      <c r="A88" s="158"/>
      <c r="B88" s="845" t="s">
        <v>903</v>
      </c>
      <c r="C88" s="630">
        <v>4.5</v>
      </c>
      <c r="D88" s="631">
        <v>5</v>
      </c>
      <c r="E88" s="154" t="s">
        <v>936</v>
      </c>
      <c r="F88" s="107"/>
      <c r="G88" s="846">
        <v>1889</v>
      </c>
      <c r="H88" s="633">
        <f t="shared" si="10"/>
        <v>0</v>
      </c>
      <c r="I88" s="702"/>
    </row>
    <row r="89" spans="1:9" ht="12.75" customHeight="1">
      <c r="A89" s="158"/>
      <c r="B89" s="1007" t="s">
        <v>904</v>
      </c>
      <c r="C89" s="628">
        <v>5.6</v>
      </c>
      <c r="D89" s="629">
        <v>6.3</v>
      </c>
      <c r="E89" s="155" t="s">
        <v>937</v>
      </c>
      <c r="F89" s="153"/>
      <c r="G89" s="1008">
        <v>1929</v>
      </c>
      <c r="H89" s="634">
        <f t="shared" si="10"/>
        <v>0</v>
      </c>
      <c r="I89" s="702"/>
    </row>
    <row r="90" spans="1:9" ht="13.5" customHeight="1">
      <c r="A90" s="158"/>
      <c r="B90" s="1013" t="s">
        <v>921</v>
      </c>
      <c r="C90" s="918"/>
      <c r="D90" s="918"/>
      <c r="E90" s="918"/>
      <c r="F90" s="918"/>
      <c r="G90" s="918"/>
      <c r="H90" s="439"/>
      <c r="I90" s="472"/>
    </row>
    <row r="91" spans="1:9" ht="12.75" customHeight="1">
      <c r="A91" s="158"/>
      <c r="B91" s="816" t="s">
        <v>1074</v>
      </c>
      <c r="C91" s="505"/>
      <c r="D91" s="505"/>
      <c r="E91" s="522"/>
      <c r="F91" s="524"/>
      <c r="G91" s="814">
        <v>163</v>
      </c>
      <c r="H91" s="504">
        <f>IF($H$8=0,0,ROUND(G91*(100%-$H$8%),0))</f>
        <v>0</v>
      </c>
      <c r="I91" s="286"/>
    </row>
    <row r="92" spans="1:9" ht="12.75" customHeight="1">
      <c r="A92" s="158"/>
      <c r="B92" s="816" t="s">
        <v>1056</v>
      </c>
      <c r="C92" s="505"/>
      <c r="D92" s="505"/>
      <c r="E92" s="522"/>
      <c r="F92" s="524"/>
      <c r="G92" s="814">
        <v>273</v>
      </c>
      <c r="H92" s="504">
        <f>IF($H$8=0,0,ROUND(G92*(100%-$H$8%),0))</f>
        <v>0</v>
      </c>
      <c r="I92" s="286"/>
    </row>
    <row r="93" spans="1:9" ht="15.75" customHeight="1">
      <c r="A93" s="158"/>
      <c r="B93" s="178" t="s">
        <v>915</v>
      </c>
      <c r="C93" s="146"/>
      <c r="D93" s="146"/>
      <c r="E93" s="156"/>
      <c r="F93" s="156"/>
      <c r="G93" s="156"/>
      <c r="H93" s="997"/>
      <c r="I93" s="471"/>
    </row>
    <row r="94" spans="1:9" ht="12.75" customHeight="1">
      <c r="A94" s="158"/>
      <c r="B94" s="845" t="s">
        <v>890</v>
      </c>
      <c r="C94" s="624">
        <v>2.8</v>
      </c>
      <c r="D94" s="625">
        <v>3.2</v>
      </c>
      <c r="E94" s="154" t="s">
        <v>885</v>
      </c>
      <c r="F94" s="107"/>
      <c r="G94" s="846">
        <v>1589</v>
      </c>
      <c r="H94" s="633">
        <f t="shared" ref="H94:H102" si="11">IF($H$6=0,0,ROUND(G94*(100%-$H$6%),0))</f>
        <v>0</v>
      </c>
      <c r="I94" s="702"/>
    </row>
    <row r="95" spans="1:9" ht="12.75" customHeight="1">
      <c r="A95" s="158"/>
      <c r="B95" s="1007" t="s">
        <v>891</v>
      </c>
      <c r="C95" s="628">
        <v>3.6</v>
      </c>
      <c r="D95" s="629">
        <v>4</v>
      </c>
      <c r="E95" s="155" t="s">
        <v>885</v>
      </c>
      <c r="F95" s="153"/>
      <c r="G95" s="1008">
        <v>1667</v>
      </c>
      <c r="H95" s="634">
        <f t="shared" si="11"/>
        <v>0</v>
      </c>
      <c r="I95" s="702"/>
    </row>
    <row r="96" spans="1:9" ht="12.75" customHeight="1">
      <c r="A96" s="158"/>
      <c r="B96" s="845" t="s">
        <v>892</v>
      </c>
      <c r="C96" s="630">
        <v>4.5</v>
      </c>
      <c r="D96" s="631">
        <v>5</v>
      </c>
      <c r="E96" s="154" t="s">
        <v>82</v>
      </c>
      <c r="F96" s="107"/>
      <c r="G96" s="846">
        <v>1767</v>
      </c>
      <c r="H96" s="633">
        <f t="shared" si="11"/>
        <v>0</v>
      </c>
      <c r="I96" s="702"/>
    </row>
    <row r="97" spans="1:9" ht="12.75" customHeight="1">
      <c r="A97" s="158"/>
      <c r="B97" s="1007" t="s">
        <v>893</v>
      </c>
      <c r="C97" s="628">
        <v>5.6</v>
      </c>
      <c r="D97" s="629">
        <v>6.3</v>
      </c>
      <c r="E97" s="155" t="s">
        <v>82</v>
      </c>
      <c r="F97" s="153"/>
      <c r="G97" s="1008">
        <v>1876</v>
      </c>
      <c r="H97" s="634">
        <f t="shared" si="11"/>
        <v>0</v>
      </c>
      <c r="I97" s="702"/>
    </row>
    <row r="98" spans="1:9" ht="12.75" customHeight="1">
      <c r="A98" s="158"/>
      <c r="B98" s="845" t="s">
        <v>894</v>
      </c>
      <c r="C98" s="630">
        <v>7.1</v>
      </c>
      <c r="D98" s="631">
        <v>8</v>
      </c>
      <c r="E98" s="154" t="s">
        <v>886</v>
      </c>
      <c r="F98" s="107"/>
      <c r="G98" s="846">
        <v>1958</v>
      </c>
      <c r="H98" s="633">
        <f t="shared" si="11"/>
        <v>0</v>
      </c>
      <c r="I98" s="702"/>
    </row>
    <row r="99" spans="1:9" ht="12.75" customHeight="1">
      <c r="A99" s="158"/>
      <c r="B99" s="1007" t="s">
        <v>895</v>
      </c>
      <c r="C99" s="628">
        <v>9</v>
      </c>
      <c r="D99" s="629">
        <v>10</v>
      </c>
      <c r="E99" s="155" t="s">
        <v>887</v>
      </c>
      <c r="F99" s="153"/>
      <c r="G99" s="1008">
        <v>2433</v>
      </c>
      <c r="H99" s="634">
        <f t="shared" si="11"/>
        <v>0</v>
      </c>
      <c r="I99" s="702"/>
    </row>
    <row r="100" spans="1:9" ht="12.6" customHeight="1">
      <c r="A100" s="158"/>
      <c r="B100" s="845" t="s">
        <v>896</v>
      </c>
      <c r="C100" s="630">
        <v>11.2</v>
      </c>
      <c r="D100" s="631">
        <v>12.5</v>
      </c>
      <c r="E100" s="154" t="s">
        <v>887</v>
      </c>
      <c r="F100" s="107"/>
      <c r="G100" s="846">
        <v>2713</v>
      </c>
      <c r="H100" s="633">
        <f t="shared" si="11"/>
        <v>0</v>
      </c>
      <c r="I100" s="702"/>
    </row>
    <row r="101" spans="1:9" ht="12.75" customHeight="1">
      <c r="A101" s="158"/>
      <c r="B101" s="1007" t="s">
        <v>897</v>
      </c>
      <c r="C101" s="628">
        <v>14</v>
      </c>
      <c r="D101" s="629">
        <v>16</v>
      </c>
      <c r="E101" s="155" t="s">
        <v>888</v>
      </c>
      <c r="F101" s="153"/>
      <c r="G101" s="1008">
        <v>3002</v>
      </c>
      <c r="H101" s="634">
        <f t="shared" si="11"/>
        <v>0</v>
      </c>
      <c r="I101" s="702"/>
    </row>
    <row r="102" spans="1:9" ht="12.75" customHeight="1">
      <c r="A102" s="158"/>
      <c r="B102" s="845" t="s">
        <v>898</v>
      </c>
      <c r="C102" s="630">
        <v>16</v>
      </c>
      <c r="D102" s="631">
        <v>18</v>
      </c>
      <c r="E102" s="154" t="s">
        <v>889</v>
      </c>
      <c r="F102" s="107"/>
      <c r="G102" s="846">
        <v>3407</v>
      </c>
      <c r="H102" s="633">
        <f t="shared" si="11"/>
        <v>0</v>
      </c>
      <c r="I102" s="702"/>
    </row>
    <row r="103" spans="1:9" ht="13.5" customHeight="1">
      <c r="A103" s="158"/>
      <c r="B103" s="1013" t="s">
        <v>920</v>
      </c>
      <c r="C103" s="918"/>
      <c r="D103" s="918"/>
      <c r="E103" s="918"/>
      <c r="F103" s="918"/>
      <c r="G103" s="918"/>
      <c r="H103" s="439"/>
      <c r="I103" s="472"/>
    </row>
    <row r="104" spans="1:9" ht="12.75" customHeight="1">
      <c r="A104" s="158"/>
      <c r="B104" s="816" t="s">
        <v>1086</v>
      </c>
      <c r="C104" s="505"/>
      <c r="D104" s="505"/>
      <c r="E104" s="522"/>
      <c r="F104" s="20"/>
      <c r="G104" s="814">
        <v>228</v>
      </c>
      <c r="H104" s="504">
        <f t="shared" ref="H104:H105" si="12">IF($H$8=0,0,ROUND(G104*(100%-$H$8%),0))</f>
        <v>0</v>
      </c>
      <c r="I104" s="286"/>
    </row>
    <row r="105" spans="1:9" ht="12.75" customHeight="1">
      <c r="A105" s="158"/>
      <c r="B105" s="863" t="s">
        <v>1087</v>
      </c>
      <c r="C105" s="507"/>
      <c r="D105" s="507"/>
      <c r="E105" s="558"/>
      <c r="F105" s="128"/>
      <c r="G105" s="818">
        <v>458</v>
      </c>
      <c r="H105" s="502">
        <f t="shared" si="12"/>
        <v>0</v>
      </c>
      <c r="I105" s="286"/>
    </row>
    <row r="106" spans="1:9" ht="15.75" customHeight="1">
      <c r="A106" s="158"/>
      <c r="B106" s="178" t="s">
        <v>916</v>
      </c>
      <c r="C106" s="146"/>
      <c r="D106" s="146"/>
      <c r="E106" s="156"/>
      <c r="F106" s="156"/>
      <c r="G106" s="156"/>
      <c r="H106" s="997"/>
      <c r="I106" s="471"/>
    </row>
    <row r="107" spans="1:9" ht="12.75" customHeight="1">
      <c r="A107" s="158"/>
      <c r="B107" s="845" t="s">
        <v>399</v>
      </c>
      <c r="C107" s="624">
        <v>2.2000000000000002</v>
      </c>
      <c r="D107" s="625">
        <v>2.5</v>
      </c>
      <c r="E107" s="154" t="s">
        <v>942</v>
      </c>
      <c r="F107" s="107"/>
      <c r="G107" s="846">
        <v>1947</v>
      </c>
      <c r="H107" s="633">
        <f t="shared" ref="H107:H109" si="13">IF($H$6=0,0,ROUND(G107*(100%-$H$6%),0))</f>
        <v>0</v>
      </c>
      <c r="I107" s="702"/>
    </row>
    <row r="108" spans="1:9" ht="12.75" customHeight="1">
      <c r="A108" s="158"/>
      <c r="B108" s="1007" t="s">
        <v>400</v>
      </c>
      <c r="C108" s="628">
        <v>2.8</v>
      </c>
      <c r="D108" s="629">
        <v>3.2</v>
      </c>
      <c r="E108" s="155" t="s">
        <v>942</v>
      </c>
      <c r="F108" s="153"/>
      <c r="G108" s="1008">
        <v>1976</v>
      </c>
      <c r="H108" s="634">
        <f t="shared" si="13"/>
        <v>0</v>
      </c>
      <c r="I108" s="702"/>
    </row>
    <row r="109" spans="1:9">
      <c r="A109" s="158"/>
      <c r="B109" s="845" t="s">
        <v>401</v>
      </c>
      <c r="C109" s="630">
        <v>3.6</v>
      </c>
      <c r="D109" s="631">
        <v>4</v>
      </c>
      <c r="E109" s="154" t="s">
        <v>942</v>
      </c>
      <c r="F109" s="107"/>
      <c r="G109" s="846">
        <v>2102</v>
      </c>
      <c r="H109" s="633">
        <f t="shared" si="13"/>
        <v>0</v>
      </c>
      <c r="I109" s="702"/>
    </row>
    <row r="110" spans="1:9" ht="13.5" customHeight="1">
      <c r="A110" s="158"/>
      <c r="B110" s="1013" t="s">
        <v>919</v>
      </c>
      <c r="C110" s="918"/>
      <c r="D110" s="918"/>
      <c r="E110" s="918"/>
      <c r="F110" s="918"/>
      <c r="G110" s="918"/>
      <c r="H110" s="439"/>
      <c r="I110" s="472"/>
    </row>
    <row r="111" spans="1:9" ht="12.75" customHeight="1">
      <c r="A111" s="158"/>
      <c r="B111" s="1014" t="s">
        <v>1109</v>
      </c>
      <c r="C111" s="505"/>
      <c r="D111" s="505"/>
      <c r="E111" s="522"/>
      <c r="F111" s="20"/>
      <c r="G111" s="814">
        <v>184</v>
      </c>
      <c r="H111" s="504">
        <f t="shared" ref="H111:H112" si="14">IF($H$8=0,0,ROUND(G111*(100%-$H$8%),0))</f>
        <v>0</v>
      </c>
      <c r="I111" s="286"/>
    </row>
    <row r="112" spans="1:9" ht="12.75" customHeight="1">
      <c r="A112" s="158"/>
      <c r="B112" s="1015" t="s">
        <v>1110</v>
      </c>
      <c r="C112" s="507"/>
      <c r="D112" s="507"/>
      <c r="E112" s="558"/>
      <c r="F112" s="128"/>
      <c r="G112" s="818">
        <v>160</v>
      </c>
      <c r="H112" s="502">
        <f t="shared" si="14"/>
        <v>0</v>
      </c>
      <c r="I112" s="286"/>
    </row>
    <row r="113" spans="1:9" ht="15.75" customHeight="1">
      <c r="A113" s="158"/>
      <c r="B113" s="178" t="s">
        <v>917</v>
      </c>
      <c r="C113" s="146"/>
      <c r="D113" s="146"/>
      <c r="E113" s="156"/>
      <c r="F113" s="156"/>
      <c r="G113" s="156"/>
      <c r="H113" s="997"/>
      <c r="I113" s="471"/>
    </row>
    <row r="114" spans="1:9" ht="12.95" customHeight="1">
      <c r="A114" s="158"/>
      <c r="B114" s="845" t="s">
        <v>402</v>
      </c>
      <c r="C114" s="624">
        <v>4.5</v>
      </c>
      <c r="D114" s="625">
        <v>5</v>
      </c>
      <c r="E114" s="154" t="s">
        <v>940</v>
      </c>
      <c r="F114" s="107"/>
      <c r="G114" s="846">
        <v>2693</v>
      </c>
      <c r="H114" s="633">
        <f t="shared" ref="H114:H115" si="15">IF($H$6=0,0,ROUND(G114*(100%-$H$6%),0))</f>
        <v>0</v>
      </c>
      <c r="I114" s="702"/>
    </row>
    <row r="115" spans="1:9" ht="12.95" customHeight="1">
      <c r="A115" s="158"/>
      <c r="B115" s="1007" t="s">
        <v>403</v>
      </c>
      <c r="C115" s="628">
        <v>7.1</v>
      </c>
      <c r="D115" s="629">
        <v>8</v>
      </c>
      <c r="E115" s="155" t="s">
        <v>941</v>
      </c>
      <c r="F115" s="153"/>
      <c r="G115" s="1008">
        <v>2993</v>
      </c>
      <c r="H115" s="634">
        <f t="shared" si="15"/>
        <v>0</v>
      </c>
      <c r="I115" s="702"/>
    </row>
    <row r="116" spans="1:9" ht="13.5" customHeight="1">
      <c r="A116" s="158"/>
      <c r="B116" s="1013" t="s">
        <v>922</v>
      </c>
      <c r="C116" s="918"/>
      <c r="D116" s="918"/>
      <c r="E116" s="918"/>
      <c r="F116" s="918"/>
      <c r="G116" s="918"/>
      <c r="H116" s="439"/>
      <c r="I116" s="472"/>
    </row>
    <row r="117" spans="1:9" ht="12.75" customHeight="1">
      <c r="A117" s="158"/>
      <c r="B117" s="1016" t="s">
        <v>923</v>
      </c>
      <c r="C117" s="115"/>
      <c r="D117" s="115"/>
      <c r="E117" s="116"/>
      <c r="F117" s="20"/>
      <c r="G117" s="1017">
        <v>209</v>
      </c>
      <c r="H117" s="310">
        <f>IF($H$8=0,0,ROUND(G117*(100%-$H$8%),0))</f>
        <v>0</v>
      </c>
      <c r="I117" s="286"/>
    </row>
    <row r="118" spans="1:9" ht="15.75" customHeight="1">
      <c r="A118" s="158"/>
      <c r="B118" s="178" t="s">
        <v>918</v>
      </c>
      <c r="C118" s="146"/>
      <c r="D118" s="146"/>
      <c r="E118" s="156"/>
      <c r="F118" s="156"/>
      <c r="G118" s="156"/>
      <c r="H118" s="997"/>
      <c r="I118" s="471"/>
    </row>
    <row r="119" spans="1:9" ht="12.75" customHeight="1">
      <c r="A119" s="158"/>
      <c r="B119" s="845" t="s">
        <v>404</v>
      </c>
      <c r="C119" s="624">
        <v>2.8</v>
      </c>
      <c r="D119" s="625">
        <v>3.2</v>
      </c>
      <c r="E119" s="154" t="s">
        <v>938</v>
      </c>
      <c r="F119" s="107"/>
      <c r="G119" s="846">
        <v>2093</v>
      </c>
      <c r="H119" s="633">
        <f t="shared" ref="H119:H125" si="16">IF($H$6=0,0,ROUND(G119*(100%-$H$6%),0))</f>
        <v>0</v>
      </c>
      <c r="I119" s="702"/>
    </row>
    <row r="120" spans="1:9">
      <c r="A120" s="158"/>
      <c r="B120" s="1007" t="s">
        <v>405</v>
      </c>
      <c r="C120" s="628">
        <v>4.5</v>
      </c>
      <c r="D120" s="629">
        <v>5</v>
      </c>
      <c r="E120" s="155" t="s">
        <v>938</v>
      </c>
      <c r="F120" s="153"/>
      <c r="G120" s="1008">
        <v>2293</v>
      </c>
      <c r="H120" s="634">
        <f t="shared" si="16"/>
        <v>0</v>
      </c>
      <c r="I120" s="702"/>
    </row>
    <row r="121" spans="1:9">
      <c r="A121" s="158"/>
      <c r="B121" s="845" t="s">
        <v>969</v>
      </c>
      <c r="C121" s="630">
        <v>5.6</v>
      </c>
      <c r="D121" s="631">
        <v>6.3</v>
      </c>
      <c r="E121" s="154" t="s">
        <v>938</v>
      </c>
      <c r="F121" s="107"/>
      <c r="G121" s="846">
        <v>2327</v>
      </c>
      <c r="H121" s="633">
        <f t="shared" si="16"/>
        <v>0</v>
      </c>
      <c r="I121" s="702"/>
    </row>
    <row r="122" spans="1:9" ht="12.75" customHeight="1">
      <c r="A122" s="158"/>
      <c r="B122" s="1007" t="s">
        <v>406</v>
      </c>
      <c r="C122" s="628">
        <v>7.1</v>
      </c>
      <c r="D122" s="629">
        <v>8</v>
      </c>
      <c r="E122" s="155" t="s">
        <v>938</v>
      </c>
      <c r="F122" s="153"/>
      <c r="G122" s="1008">
        <v>2509</v>
      </c>
      <c r="H122" s="634">
        <f t="shared" si="16"/>
        <v>0</v>
      </c>
      <c r="I122" s="702"/>
    </row>
    <row r="123" spans="1:9" ht="12.75" customHeight="1">
      <c r="A123" s="158"/>
      <c r="B123" s="845" t="s">
        <v>407</v>
      </c>
      <c r="C123" s="630">
        <v>9</v>
      </c>
      <c r="D123" s="631">
        <v>10</v>
      </c>
      <c r="E123" s="154" t="s">
        <v>939</v>
      </c>
      <c r="F123" s="107"/>
      <c r="G123" s="846">
        <v>3247</v>
      </c>
      <c r="H123" s="633">
        <f t="shared" si="16"/>
        <v>0</v>
      </c>
      <c r="I123" s="702"/>
    </row>
    <row r="124" spans="1:9" ht="12.75" customHeight="1">
      <c r="A124" s="158"/>
      <c r="B124" s="1007" t="s">
        <v>408</v>
      </c>
      <c r="C124" s="628">
        <v>11.2</v>
      </c>
      <c r="D124" s="629">
        <v>12.5</v>
      </c>
      <c r="E124" s="155" t="s">
        <v>939</v>
      </c>
      <c r="F124" s="153"/>
      <c r="G124" s="1008">
        <v>4580</v>
      </c>
      <c r="H124" s="634">
        <f t="shared" si="16"/>
        <v>0</v>
      </c>
      <c r="I124" s="702"/>
    </row>
    <row r="125" spans="1:9" ht="12.75" customHeight="1">
      <c r="A125" s="158"/>
      <c r="B125" s="845" t="s">
        <v>970</v>
      </c>
      <c r="C125" s="630">
        <v>14</v>
      </c>
      <c r="D125" s="631">
        <v>16</v>
      </c>
      <c r="E125" s="154" t="s">
        <v>939</v>
      </c>
      <c r="F125" s="107"/>
      <c r="G125" s="846">
        <v>4653</v>
      </c>
      <c r="H125" s="633">
        <f t="shared" si="16"/>
        <v>0</v>
      </c>
      <c r="I125" s="702"/>
    </row>
    <row r="126" spans="1:9" ht="13.5" customHeight="1">
      <c r="A126" s="158"/>
      <c r="B126" s="1013" t="s">
        <v>924</v>
      </c>
      <c r="C126" s="918"/>
      <c r="D126" s="918"/>
      <c r="E126" s="918"/>
      <c r="F126" s="918"/>
      <c r="G126" s="918"/>
      <c r="H126" s="439"/>
      <c r="I126" s="472"/>
    </row>
    <row r="127" spans="1:9" ht="12.75" customHeight="1">
      <c r="A127" s="158"/>
      <c r="B127" s="1014" t="s">
        <v>1111</v>
      </c>
      <c r="C127" s="505"/>
      <c r="D127" s="115"/>
      <c r="E127" s="116"/>
      <c r="F127" s="20"/>
      <c r="G127" s="814">
        <v>225</v>
      </c>
      <c r="H127" s="504">
        <f t="shared" ref="H127:H128" si="17">IF($H$8=0,0,ROUND(G127*(100%-$H$8%),0))</f>
        <v>0</v>
      </c>
      <c r="I127" s="286"/>
    </row>
    <row r="128" spans="1:9" ht="12.75" customHeight="1">
      <c r="A128" s="158"/>
      <c r="B128" s="1015" t="s">
        <v>1112</v>
      </c>
      <c r="C128" s="507"/>
      <c r="D128" s="25"/>
      <c r="E128" s="26"/>
      <c r="F128" s="128"/>
      <c r="G128" s="818">
        <v>225</v>
      </c>
      <c r="H128" s="502">
        <f t="shared" si="17"/>
        <v>0</v>
      </c>
      <c r="I128" s="286"/>
    </row>
    <row r="129" spans="1:9" ht="15.75" customHeight="1">
      <c r="A129" s="158"/>
      <c r="B129" s="178" t="s">
        <v>925</v>
      </c>
      <c r="C129" s="146"/>
      <c r="D129" s="146"/>
      <c r="E129" s="156"/>
      <c r="F129" s="156"/>
      <c r="G129" s="156"/>
      <c r="H129" s="997"/>
      <c r="I129" s="471"/>
    </row>
    <row r="130" spans="1:9" ht="12.75" customHeight="1">
      <c r="A130" s="158"/>
      <c r="B130" s="845" t="s">
        <v>148</v>
      </c>
      <c r="C130" s="624">
        <v>2.2000000000000002</v>
      </c>
      <c r="D130" s="625">
        <v>2.5</v>
      </c>
      <c r="E130" s="154" t="s">
        <v>949</v>
      </c>
      <c r="F130" s="107"/>
      <c r="G130" s="846">
        <v>1300</v>
      </c>
      <c r="H130" s="633">
        <f t="shared" ref="H130:H132" si="18">IF($H$6=0,0,ROUND(G130*(100%-$H$6%),0))</f>
        <v>0</v>
      </c>
      <c r="I130" s="702"/>
    </row>
    <row r="131" spans="1:9" ht="12.75" customHeight="1">
      <c r="A131" s="158"/>
      <c r="B131" s="1007" t="s">
        <v>149</v>
      </c>
      <c r="C131" s="628">
        <v>2.8</v>
      </c>
      <c r="D131" s="629">
        <v>3.2</v>
      </c>
      <c r="E131" s="155" t="s">
        <v>949</v>
      </c>
      <c r="F131" s="153"/>
      <c r="G131" s="1008">
        <v>1642</v>
      </c>
      <c r="H131" s="634">
        <f t="shared" si="18"/>
        <v>0</v>
      </c>
      <c r="I131" s="702"/>
    </row>
    <row r="132" spans="1:9" ht="12.75" customHeight="1">
      <c r="A132" s="158"/>
      <c r="B132" s="845" t="s">
        <v>150</v>
      </c>
      <c r="C132" s="630">
        <v>3.6</v>
      </c>
      <c r="D132" s="631">
        <v>4</v>
      </c>
      <c r="E132" s="154" t="s">
        <v>949</v>
      </c>
      <c r="F132" s="107"/>
      <c r="G132" s="846">
        <v>2104</v>
      </c>
      <c r="H132" s="633">
        <f t="shared" si="18"/>
        <v>0</v>
      </c>
      <c r="I132" s="702"/>
    </row>
    <row r="133" spans="1:9" ht="13.5" customHeight="1">
      <c r="A133" s="158"/>
      <c r="B133" s="1013" t="s">
        <v>926</v>
      </c>
      <c r="C133" s="918"/>
      <c r="D133" s="918"/>
      <c r="E133" s="918"/>
      <c r="F133" s="918"/>
      <c r="G133" s="918"/>
      <c r="H133" s="439"/>
      <c r="I133" s="472"/>
    </row>
    <row r="134" spans="1:9" ht="12.75" customHeight="1">
      <c r="A134" s="158"/>
      <c r="B134" s="1016" t="s">
        <v>971</v>
      </c>
      <c r="C134" s="115"/>
      <c r="D134" s="115"/>
      <c r="E134" s="116"/>
      <c r="F134" s="20"/>
      <c r="G134" s="1017">
        <v>43</v>
      </c>
      <c r="H134" s="310">
        <f>IF($H$8=0,0,ROUND(G134*(100%-$H$8%),0))</f>
        <v>0</v>
      </c>
      <c r="I134" s="286"/>
    </row>
    <row r="135" spans="1:9" ht="15.75" customHeight="1">
      <c r="A135" s="158"/>
      <c r="B135" s="178" t="s">
        <v>928</v>
      </c>
      <c r="C135" s="146"/>
      <c r="D135" s="146"/>
      <c r="E135" s="156"/>
      <c r="F135" s="156"/>
      <c r="G135" s="156"/>
      <c r="H135" s="997"/>
      <c r="I135" s="471"/>
    </row>
    <row r="136" spans="1:9" ht="12.75" customHeight="1">
      <c r="A136" s="158"/>
      <c r="B136" s="845" t="s">
        <v>611</v>
      </c>
      <c r="C136" s="624">
        <v>1.5</v>
      </c>
      <c r="D136" s="625">
        <v>1.8</v>
      </c>
      <c r="E136" s="154" t="s">
        <v>945</v>
      </c>
      <c r="F136" s="107"/>
      <c r="G136" s="846">
        <v>1407</v>
      </c>
      <c r="H136" s="633">
        <f t="shared" ref="H136:H142" si="19">IF($H$6=0,0,ROUND(G136*(100%-$H$6%),0))</f>
        <v>0</v>
      </c>
      <c r="I136" s="702"/>
    </row>
    <row r="137" spans="1:9" ht="12.75" customHeight="1">
      <c r="A137" s="158"/>
      <c r="B137" s="1007" t="s">
        <v>612</v>
      </c>
      <c r="C137" s="628">
        <v>2.2000000000000002</v>
      </c>
      <c r="D137" s="629">
        <v>2.5</v>
      </c>
      <c r="E137" s="155" t="s">
        <v>945</v>
      </c>
      <c r="F137" s="153"/>
      <c r="G137" s="1008">
        <v>1567</v>
      </c>
      <c r="H137" s="634">
        <f t="shared" si="19"/>
        <v>0</v>
      </c>
      <c r="I137" s="702"/>
    </row>
    <row r="138" spans="1:9" ht="12.75" customHeight="1">
      <c r="A138" s="158"/>
      <c r="B138" s="845" t="s">
        <v>613</v>
      </c>
      <c r="C138" s="630">
        <v>2.8</v>
      </c>
      <c r="D138" s="631">
        <v>3.2</v>
      </c>
      <c r="E138" s="154" t="s">
        <v>945</v>
      </c>
      <c r="F138" s="107"/>
      <c r="G138" s="846">
        <v>1580</v>
      </c>
      <c r="H138" s="633">
        <f t="shared" si="19"/>
        <v>0</v>
      </c>
      <c r="I138" s="702"/>
    </row>
    <row r="139" spans="1:9" ht="12.75" customHeight="1">
      <c r="A139" s="158"/>
      <c r="B139" s="1007" t="s">
        <v>614</v>
      </c>
      <c r="C139" s="628">
        <v>3.6</v>
      </c>
      <c r="D139" s="629">
        <v>4</v>
      </c>
      <c r="E139" s="155" t="s">
        <v>946</v>
      </c>
      <c r="F139" s="153"/>
      <c r="G139" s="1008">
        <v>1671</v>
      </c>
      <c r="H139" s="634">
        <f t="shared" si="19"/>
        <v>0</v>
      </c>
      <c r="I139" s="702"/>
    </row>
    <row r="140" spans="1:9" ht="12.75" customHeight="1">
      <c r="A140" s="158"/>
      <c r="B140" s="845" t="s">
        <v>615</v>
      </c>
      <c r="C140" s="630">
        <v>4.5</v>
      </c>
      <c r="D140" s="631">
        <v>5</v>
      </c>
      <c r="E140" s="154" t="s">
        <v>375</v>
      </c>
      <c r="F140" s="107"/>
      <c r="G140" s="846">
        <v>1820</v>
      </c>
      <c r="H140" s="633">
        <f t="shared" si="19"/>
        <v>0</v>
      </c>
      <c r="I140" s="702"/>
    </row>
    <row r="141" spans="1:9" ht="12.75" customHeight="1">
      <c r="A141" s="158"/>
      <c r="B141" s="1007" t="s">
        <v>616</v>
      </c>
      <c r="C141" s="628">
        <v>5.6</v>
      </c>
      <c r="D141" s="629">
        <v>6</v>
      </c>
      <c r="E141" s="155" t="s">
        <v>947</v>
      </c>
      <c r="F141" s="153"/>
      <c r="G141" s="1008">
        <v>1851</v>
      </c>
      <c r="H141" s="634">
        <f t="shared" si="19"/>
        <v>0</v>
      </c>
      <c r="I141" s="702"/>
    </row>
    <row r="142" spans="1:9" ht="12.75" customHeight="1">
      <c r="A142" s="158"/>
      <c r="B142" s="845" t="s">
        <v>617</v>
      </c>
      <c r="C142" s="630">
        <v>7.1</v>
      </c>
      <c r="D142" s="631">
        <v>8</v>
      </c>
      <c r="E142" s="154" t="s">
        <v>948</v>
      </c>
      <c r="F142" s="107"/>
      <c r="G142" s="846">
        <v>1938</v>
      </c>
      <c r="H142" s="633">
        <f t="shared" si="19"/>
        <v>0</v>
      </c>
      <c r="I142" s="702"/>
    </row>
    <row r="143" spans="1:9" ht="13.5" customHeight="1">
      <c r="A143" s="158"/>
      <c r="B143" s="1013" t="s">
        <v>927</v>
      </c>
      <c r="C143" s="918"/>
      <c r="D143" s="918"/>
      <c r="E143" s="918"/>
      <c r="F143" s="918"/>
      <c r="G143" s="918"/>
      <c r="H143" s="439"/>
      <c r="I143" s="472"/>
    </row>
    <row r="144" spans="1:9" ht="12.75" customHeight="1">
      <c r="A144" s="158"/>
      <c r="B144" s="1014" t="s">
        <v>1113</v>
      </c>
      <c r="C144" s="505"/>
      <c r="D144" s="115"/>
      <c r="E144" s="116"/>
      <c r="F144" s="20"/>
      <c r="G144" s="814">
        <v>49</v>
      </c>
      <c r="H144" s="504">
        <f t="shared" ref="H144:H146" si="20">IF($H$8=0,0,ROUND(G144*(100%-$H$8%),0))</f>
        <v>0</v>
      </c>
      <c r="I144" s="286"/>
    </row>
    <row r="145" spans="1:9" ht="12.75" customHeight="1">
      <c r="A145" s="158"/>
      <c r="B145" s="1014" t="s">
        <v>1114</v>
      </c>
      <c r="C145" s="505"/>
      <c r="D145" s="115"/>
      <c r="E145" s="116"/>
      <c r="F145" s="20"/>
      <c r="G145" s="814">
        <v>57</v>
      </c>
      <c r="H145" s="504">
        <f t="shared" si="20"/>
        <v>0</v>
      </c>
      <c r="I145" s="286"/>
    </row>
    <row r="146" spans="1:9" ht="12.75" customHeight="1">
      <c r="A146" s="158"/>
      <c r="B146" s="1014" t="s">
        <v>1115</v>
      </c>
      <c r="C146" s="505"/>
      <c r="D146" s="115"/>
      <c r="E146" s="116"/>
      <c r="F146" s="20"/>
      <c r="G146" s="814">
        <v>61</v>
      </c>
      <c r="H146" s="504">
        <f t="shared" si="20"/>
        <v>0</v>
      </c>
      <c r="I146" s="286"/>
    </row>
    <row r="147" spans="1:9" ht="15.75" customHeight="1">
      <c r="A147" s="158"/>
      <c r="B147" s="178" t="s">
        <v>929</v>
      </c>
      <c r="C147" s="146"/>
      <c r="D147" s="146"/>
      <c r="E147" s="156"/>
      <c r="F147" s="156"/>
      <c r="G147" s="156"/>
      <c r="H147" s="997"/>
      <c r="I147" s="471"/>
    </row>
    <row r="148" spans="1:9" ht="12.75" customHeight="1">
      <c r="A148" s="158"/>
      <c r="B148" s="845" t="s">
        <v>124</v>
      </c>
      <c r="C148" s="624">
        <v>2.2000000000000002</v>
      </c>
      <c r="D148" s="625">
        <v>2.5</v>
      </c>
      <c r="E148" s="154" t="s">
        <v>943</v>
      </c>
      <c r="F148" s="107"/>
      <c r="G148" s="846">
        <v>1589</v>
      </c>
      <c r="H148" s="633">
        <f t="shared" ref="H148:H157" si="21">IF($H$6=0,0,ROUND(G148*(100%-$H$6%),0))</f>
        <v>0</v>
      </c>
      <c r="I148" s="702"/>
    </row>
    <row r="149" spans="1:9">
      <c r="A149" s="158"/>
      <c r="B149" s="1007" t="s">
        <v>123</v>
      </c>
      <c r="C149" s="628">
        <v>2.8</v>
      </c>
      <c r="D149" s="629">
        <v>3.2</v>
      </c>
      <c r="E149" s="155" t="s">
        <v>943</v>
      </c>
      <c r="F149" s="153"/>
      <c r="G149" s="1008">
        <v>1622</v>
      </c>
      <c r="H149" s="634">
        <f t="shared" si="21"/>
        <v>0</v>
      </c>
      <c r="I149" s="702"/>
    </row>
    <row r="150" spans="1:9">
      <c r="A150" s="158"/>
      <c r="B150" s="845" t="s">
        <v>125</v>
      </c>
      <c r="C150" s="630">
        <v>3.6</v>
      </c>
      <c r="D150" s="631">
        <v>4</v>
      </c>
      <c r="E150" s="154" t="s">
        <v>943</v>
      </c>
      <c r="F150" s="107"/>
      <c r="G150" s="846">
        <v>1649</v>
      </c>
      <c r="H150" s="633">
        <f t="shared" si="21"/>
        <v>0</v>
      </c>
      <c r="I150" s="702"/>
    </row>
    <row r="151" spans="1:9">
      <c r="A151" s="158"/>
      <c r="B151" s="1007" t="s">
        <v>126</v>
      </c>
      <c r="C151" s="628">
        <v>4.5</v>
      </c>
      <c r="D151" s="629">
        <v>5</v>
      </c>
      <c r="E151" s="155" t="s">
        <v>943</v>
      </c>
      <c r="F151" s="153"/>
      <c r="G151" s="1008">
        <v>1878</v>
      </c>
      <c r="H151" s="634">
        <f t="shared" si="21"/>
        <v>0</v>
      </c>
      <c r="I151" s="702"/>
    </row>
    <row r="152" spans="1:9">
      <c r="A152" s="158"/>
      <c r="B152" s="845" t="s">
        <v>127</v>
      </c>
      <c r="C152" s="630">
        <v>5.6</v>
      </c>
      <c r="D152" s="631">
        <v>6.3</v>
      </c>
      <c r="E152" s="154" t="s">
        <v>943</v>
      </c>
      <c r="F152" s="107"/>
      <c r="G152" s="846">
        <v>1967</v>
      </c>
      <c r="H152" s="633">
        <f t="shared" si="21"/>
        <v>0</v>
      </c>
      <c r="I152" s="702"/>
    </row>
    <row r="153" spans="1:9">
      <c r="A153" s="158"/>
      <c r="B153" s="1007" t="s">
        <v>128</v>
      </c>
      <c r="C153" s="628">
        <v>7.1</v>
      </c>
      <c r="D153" s="629">
        <v>8</v>
      </c>
      <c r="E153" s="155" t="s">
        <v>179</v>
      </c>
      <c r="F153" s="153"/>
      <c r="G153" s="1008">
        <v>2039.9999999999998</v>
      </c>
      <c r="H153" s="634">
        <f t="shared" si="21"/>
        <v>0</v>
      </c>
      <c r="I153" s="702"/>
    </row>
    <row r="154" spans="1:9">
      <c r="A154" s="158"/>
      <c r="B154" s="845" t="s">
        <v>129</v>
      </c>
      <c r="C154" s="630">
        <v>9</v>
      </c>
      <c r="D154" s="631">
        <v>10</v>
      </c>
      <c r="E154" s="154" t="s">
        <v>179</v>
      </c>
      <c r="F154" s="107"/>
      <c r="G154" s="846">
        <v>2184</v>
      </c>
      <c r="H154" s="633">
        <f t="shared" si="21"/>
        <v>0</v>
      </c>
      <c r="I154" s="702"/>
    </row>
    <row r="155" spans="1:9">
      <c r="A155" s="158"/>
      <c r="B155" s="1007" t="s">
        <v>130</v>
      </c>
      <c r="C155" s="628">
        <v>11.2</v>
      </c>
      <c r="D155" s="629">
        <v>12.5</v>
      </c>
      <c r="E155" s="155" t="s">
        <v>180</v>
      </c>
      <c r="F155" s="153"/>
      <c r="G155" s="1008">
        <v>2716</v>
      </c>
      <c r="H155" s="634">
        <f t="shared" si="21"/>
        <v>0</v>
      </c>
      <c r="I155" s="702"/>
    </row>
    <row r="156" spans="1:9">
      <c r="A156" s="158"/>
      <c r="B156" s="845" t="s">
        <v>151</v>
      </c>
      <c r="C156" s="630">
        <v>14</v>
      </c>
      <c r="D156" s="631">
        <v>16</v>
      </c>
      <c r="E156" s="154" t="s">
        <v>195</v>
      </c>
      <c r="F156" s="107"/>
      <c r="G156" s="846">
        <v>2849</v>
      </c>
      <c r="H156" s="633">
        <f t="shared" si="21"/>
        <v>0</v>
      </c>
      <c r="I156" s="702"/>
    </row>
    <row r="157" spans="1:9" ht="12.75" customHeight="1">
      <c r="A157" s="158"/>
      <c r="B157" s="1007" t="s">
        <v>152</v>
      </c>
      <c r="C157" s="628">
        <v>16</v>
      </c>
      <c r="D157" s="629">
        <v>18</v>
      </c>
      <c r="E157" s="155" t="s">
        <v>84</v>
      </c>
      <c r="F157" s="153"/>
      <c r="G157" s="1008">
        <v>2967</v>
      </c>
      <c r="H157" s="634">
        <f t="shared" si="21"/>
        <v>0</v>
      </c>
      <c r="I157" s="702"/>
    </row>
    <row r="158" spans="1:9" ht="13.5" customHeight="1">
      <c r="A158" s="158"/>
      <c r="B158" s="1013" t="s">
        <v>927</v>
      </c>
      <c r="C158" s="918"/>
      <c r="D158" s="918"/>
      <c r="E158" s="1018"/>
      <c r="F158" s="918"/>
      <c r="G158" s="918"/>
      <c r="H158" s="439"/>
      <c r="I158" s="472"/>
    </row>
    <row r="159" spans="1:9" ht="12.75" customHeight="1">
      <c r="A159" s="158"/>
      <c r="B159" s="1014" t="s">
        <v>1116</v>
      </c>
      <c r="C159" s="505"/>
      <c r="D159" s="115"/>
      <c r="E159" s="116"/>
      <c r="F159" s="20"/>
      <c r="G159" s="814">
        <v>57</v>
      </c>
      <c r="H159" s="504">
        <f t="shared" ref="H159:H161" si="22">IF($H$8=0,0,ROUND(G159*(100%-$H$8%),0))</f>
        <v>0</v>
      </c>
      <c r="I159" s="286"/>
    </row>
    <row r="160" spans="1:9" ht="12.75" customHeight="1">
      <c r="A160" s="158"/>
      <c r="B160" s="1014" t="s">
        <v>1117</v>
      </c>
      <c r="C160" s="505"/>
      <c r="D160" s="115"/>
      <c r="E160" s="116"/>
      <c r="F160" s="20"/>
      <c r="G160" s="814">
        <v>57</v>
      </c>
      <c r="H160" s="504">
        <f t="shared" si="22"/>
        <v>0</v>
      </c>
      <c r="I160" s="286"/>
    </row>
    <row r="161" spans="1:9" ht="12.75" customHeight="1">
      <c r="A161" s="158"/>
      <c r="B161" s="1014" t="s">
        <v>1118</v>
      </c>
      <c r="C161" s="505"/>
      <c r="D161" s="115"/>
      <c r="E161" s="116"/>
      <c r="F161" s="20"/>
      <c r="G161" s="814">
        <v>57</v>
      </c>
      <c r="H161" s="504">
        <f t="shared" si="22"/>
        <v>0</v>
      </c>
      <c r="I161" s="286"/>
    </row>
    <row r="162" spans="1:9" ht="15.75" customHeight="1">
      <c r="A162" s="158"/>
      <c r="B162" s="178" t="s">
        <v>930</v>
      </c>
      <c r="C162" s="146"/>
      <c r="D162" s="146"/>
      <c r="E162" s="156"/>
      <c r="F162" s="156"/>
      <c r="G162" s="156"/>
      <c r="H162" s="997"/>
      <c r="I162" s="473"/>
    </row>
    <row r="163" spans="1:9" ht="12.75" customHeight="1">
      <c r="A163" s="158"/>
      <c r="B163" s="1007" t="s">
        <v>233</v>
      </c>
      <c r="C163" s="628">
        <v>4.5</v>
      </c>
      <c r="D163" s="629">
        <v>5</v>
      </c>
      <c r="E163" s="155" t="s">
        <v>943</v>
      </c>
      <c r="F163" s="153"/>
      <c r="G163" s="1008">
        <v>2082</v>
      </c>
      <c r="H163" s="634">
        <f t="shared" ref="H163:H171" si="23">IF($H$6=0,0,ROUND(G163*(100%-$H$6%),0))</f>
        <v>0</v>
      </c>
      <c r="I163" s="702"/>
    </row>
    <row r="164" spans="1:9" ht="12.75" customHeight="1">
      <c r="A164" s="158"/>
      <c r="B164" s="845" t="s">
        <v>234</v>
      </c>
      <c r="C164" s="630">
        <v>5.6</v>
      </c>
      <c r="D164" s="631">
        <v>6.3</v>
      </c>
      <c r="E164" s="154" t="s">
        <v>943</v>
      </c>
      <c r="F164" s="107"/>
      <c r="G164" s="846">
        <v>2364</v>
      </c>
      <c r="H164" s="633">
        <f t="shared" si="23"/>
        <v>0</v>
      </c>
      <c r="I164" s="702"/>
    </row>
    <row r="165" spans="1:9" ht="12.75" customHeight="1">
      <c r="A165" s="158"/>
      <c r="B165" s="1007" t="s">
        <v>131</v>
      </c>
      <c r="C165" s="628">
        <v>7.1</v>
      </c>
      <c r="D165" s="629">
        <v>8</v>
      </c>
      <c r="E165" s="155" t="s">
        <v>179</v>
      </c>
      <c r="F165" s="153"/>
      <c r="G165" s="1008">
        <v>2571</v>
      </c>
      <c r="H165" s="634">
        <f t="shared" si="23"/>
        <v>0</v>
      </c>
      <c r="I165" s="702"/>
    </row>
    <row r="166" spans="1:9">
      <c r="A166" s="158"/>
      <c r="B166" s="845" t="s">
        <v>132</v>
      </c>
      <c r="C166" s="630">
        <v>9</v>
      </c>
      <c r="D166" s="631">
        <v>10</v>
      </c>
      <c r="E166" s="154" t="s">
        <v>179</v>
      </c>
      <c r="F166" s="107"/>
      <c r="G166" s="846">
        <v>2858</v>
      </c>
      <c r="H166" s="633">
        <f t="shared" si="23"/>
        <v>0</v>
      </c>
      <c r="I166" s="702"/>
    </row>
    <row r="167" spans="1:9">
      <c r="A167" s="158"/>
      <c r="B167" s="1007" t="s">
        <v>133</v>
      </c>
      <c r="C167" s="628">
        <v>11.2</v>
      </c>
      <c r="D167" s="629">
        <v>12.5</v>
      </c>
      <c r="E167" s="155" t="s">
        <v>180</v>
      </c>
      <c r="F167" s="153"/>
      <c r="G167" s="1008">
        <v>3102</v>
      </c>
      <c r="H167" s="634">
        <f t="shared" si="23"/>
        <v>0</v>
      </c>
      <c r="I167" s="702"/>
    </row>
    <row r="168" spans="1:9">
      <c r="A168" s="158"/>
      <c r="B168" s="845" t="s">
        <v>134</v>
      </c>
      <c r="C168" s="630">
        <v>14</v>
      </c>
      <c r="D168" s="631">
        <v>16</v>
      </c>
      <c r="E168" s="154" t="s">
        <v>195</v>
      </c>
      <c r="F168" s="107"/>
      <c r="G168" s="846">
        <v>3567</v>
      </c>
      <c r="H168" s="633">
        <f t="shared" si="23"/>
        <v>0</v>
      </c>
      <c r="I168" s="702"/>
    </row>
    <row r="169" spans="1:9" ht="12.75" customHeight="1">
      <c r="A169" s="158"/>
      <c r="B169" s="1007" t="s">
        <v>194</v>
      </c>
      <c r="C169" s="628">
        <v>16</v>
      </c>
      <c r="D169" s="629">
        <v>18</v>
      </c>
      <c r="E169" s="155" t="s">
        <v>84</v>
      </c>
      <c r="F169" s="153"/>
      <c r="G169" s="1008">
        <v>3613</v>
      </c>
      <c r="H169" s="634">
        <f t="shared" si="23"/>
        <v>0</v>
      </c>
      <c r="I169" s="702"/>
    </row>
    <row r="170" spans="1:9">
      <c r="A170" s="158"/>
      <c r="B170" s="845" t="s">
        <v>618</v>
      </c>
      <c r="C170" s="630">
        <v>22.4</v>
      </c>
      <c r="D170" s="631">
        <v>25</v>
      </c>
      <c r="E170" s="154" t="s">
        <v>944</v>
      </c>
      <c r="F170" s="107"/>
      <c r="G170" s="846">
        <v>5231</v>
      </c>
      <c r="H170" s="633">
        <f t="shared" si="23"/>
        <v>0</v>
      </c>
      <c r="I170" s="702"/>
    </row>
    <row r="171" spans="1:9">
      <c r="A171" s="158"/>
      <c r="B171" s="1007" t="s">
        <v>619</v>
      </c>
      <c r="C171" s="628">
        <v>28</v>
      </c>
      <c r="D171" s="629">
        <v>31.5</v>
      </c>
      <c r="E171" s="155" t="s">
        <v>944</v>
      </c>
      <c r="F171" s="153"/>
      <c r="G171" s="1008">
        <v>5633</v>
      </c>
      <c r="H171" s="634">
        <f t="shared" si="23"/>
        <v>0</v>
      </c>
      <c r="I171" s="702"/>
    </row>
    <row r="172" spans="1:9" ht="15.75" customHeight="1">
      <c r="A172" s="158"/>
      <c r="B172" s="178" t="s">
        <v>931</v>
      </c>
      <c r="C172" s="146"/>
      <c r="D172" s="146"/>
      <c r="E172" s="156"/>
      <c r="F172" s="156"/>
      <c r="G172" s="156"/>
      <c r="H172" s="997"/>
      <c r="I172" s="471"/>
    </row>
    <row r="173" spans="1:9" ht="12.75" customHeight="1">
      <c r="A173" s="158"/>
      <c r="B173" s="1007" t="s">
        <v>1119</v>
      </c>
      <c r="C173" s="628">
        <v>9</v>
      </c>
      <c r="D173" s="629">
        <v>10</v>
      </c>
      <c r="E173" s="155" t="s">
        <v>963</v>
      </c>
      <c r="F173" s="153"/>
      <c r="G173" s="1008">
        <v>3609</v>
      </c>
      <c r="H173" s="634">
        <f t="shared" ref="H173:H176" si="24">IF($H$6=0,0,ROUND(G173*(100%-$H$6%),0))</f>
        <v>0</v>
      </c>
      <c r="I173" s="702"/>
    </row>
    <row r="174" spans="1:9">
      <c r="A174" s="158"/>
      <c r="B174" s="845" t="s">
        <v>1120</v>
      </c>
      <c r="C174" s="630">
        <v>14</v>
      </c>
      <c r="D174" s="631">
        <v>16</v>
      </c>
      <c r="E174" s="154" t="s">
        <v>964</v>
      </c>
      <c r="F174" s="107"/>
      <c r="G174" s="846">
        <v>3893</v>
      </c>
      <c r="H174" s="633">
        <f t="shared" si="24"/>
        <v>0</v>
      </c>
      <c r="I174" s="702"/>
    </row>
    <row r="175" spans="1:9">
      <c r="A175" s="158"/>
      <c r="B175" s="1007" t="s">
        <v>1121</v>
      </c>
      <c r="C175" s="628">
        <v>20</v>
      </c>
      <c r="D175" s="629">
        <v>21.2</v>
      </c>
      <c r="E175" s="155" t="s">
        <v>965</v>
      </c>
      <c r="F175" s="153"/>
      <c r="G175" s="1008">
        <v>5151</v>
      </c>
      <c r="H175" s="634">
        <f t="shared" si="24"/>
        <v>0</v>
      </c>
      <c r="I175" s="702"/>
    </row>
    <row r="176" spans="1:9">
      <c r="A176" s="158"/>
      <c r="B176" s="845" t="s">
        <v>1122</v>
      </c>
      <c r="C176" s="630">
        <v>25</v>
      </c>
      <c r="D176" s="631">
        <v>28</v>
      </c>
      <c r="E176" s="154" t="s">
        <v>966</v>
      </c>
      <c r="F176" s="107"/>
      <c r="G176" s="846">
        <v>5224</v>
      </c>
      <c r="H176" s="633">
        <f t="shared" si="24"/>
        <v>0</v>
      </c>
      <c r="I176" s="702"/>
    </row>
    <row r="177" spans="1:9" ht="15.75" customHeight="1">
      <c r="A177" s="158"/>
      <c r="B177" s="178" t="s">
        <v>932</v>
      </c>
      <c r="C177" s="146"/>
      <c r="D177" s="146"/>
      <c r="E177" s="156"/>
      <c r="F177" s="156"/>
      <c r="G177" s="156"/>
      <c r="H177" s="997"/>
      <c r="I177" s="471"/>
    </row>
    <row r="178" spans="1:9" ht="12.75" customHeight="1">
      <c r="A178" s="158"/>
      <c r="B178" s="1007" t="s">
        <v>135</v>
      </c>
      <c r="C178" s="151">
        <v>2.8</v>
      </c>
      <c r="D178" s="152">
        <v>3.2</v>
      </c>
      <c r="E178" s="155" t="s">
        <v>958</v>
      </c>
      <c r="F178" s="153"/>
      <c r="G178" s="1008">
        <v>1913</v>
      </c>
      <c r="H178" s="634">
        <f t="shared" ref="H178:H181" si="25">IF($H$6=0,0,ROUND(G178*(100%-$H$6%),0))</f>
        <v>0</v>
      </c>
      <c r="I178" s="702"/>
    </row>
    <row r="179" spans="1:9">
      <c r="A179" s="158"/>
      <c r="B179" s="845" t="s">
        <v>136</v>
      </c>
      <c r="C179" s="149">
        <v>4.5</v>
      </c>
      <c r="D179" s="150">
        <v>5</v>
      </c>
      <c r="E179" s="154" t="s">
        <v>959</v>
      </c>
      <c r="F179" s="107"/>
      <c r="G179" s="846">
        <v>1956</v>
      </c>
      <c r="H179" s="633">
        <f t="shared" si="25"/>
        <v>0</v>
      </c>
      <c r="I179" s="702"/>
    </row>
    <row r="180" spans="1:9">
      <c r="A180" s="158"/>
      <c r="B180" s="1007" t="s">
        <v>137</v>
      </c>
      <c r="C180" s="151">
        <v>5.6</v>
      </c>
      <c r="D180" s="152">
        <v>6.3</v>
      </c>
      <c r="E180" s="155" t="s">
        <v>960</v>
      </c>
      <c r="F180" s="153"/>
      <c r="G180" s="1008">
        <v>2002</v>
      </c>
      <c r="H180" s="634">
        <f t="shared" si="25"/>
        <v>0</v>
      </c>
      <c r="I180" s="702"/>
    </row>
    <row r="181" spans="1:9">
      <c r="A181" s="158"/>
      <c r="B181" s="845" t="s">
        <v>138</v>
      </c>
      <c r="C181" s="149">
        <v>7.1</v>
      </c>
      <c r="D181" s="150">
        <v>8</v>
      </c>
      <c r="E181" s="154" t="s">
        <v>961</v>
      </c>
      <c r="F181" s="107"/>
      <c r="G181" s="846">
        <v>3949</v>
      </c>
      <c r="H181" s="633">
        <f t="shared" si="25"/>
        <v>0</v>
      </c>
      <c r="I181" s="702"/>
    </row>
    <row r="182" spans="1:9" ht="15.75" customHeight="1">
      <c r="A182" s="158"/>
      <c r="B182" s="178" t="s">
        <v>933</v>
      </c>
      <c r="C182" s="146"/>
      <c r="D182" s="146"/>
      <c r="E182" s="156"/>
      <c r="F182" s="156"/>
      <c r="G182" s="156"/>
      <c r="H182" s="997"/>
      <c r="I182" s="471"/>
    </row>
    <row r="183" spans="1:9" ht="12.95" customHeight="1">
      <c r="A183" s="158"/>
      <c r="B183" s="1007" t="s">
        <v>139</v>
      </c>
      <c r="C183" s="628">
        <v>2.8</v>
      </c>
      <c r="D183" s="629">
        <v>3.2</v>
      </c>
      <c r="E183" s="155" t="s">
        <v>962</v>
      </c>
      <c r="F183" s="153"/>
      <c r="G183" s="1008">
        <v>3489</v>
      </c>
      <c r="H183" s="634">
        <f t="shared" ref="H183:H186" si="26">IF($H$6=0,0,ROUND(G183*(100%-$H$6%),0))</f>
        <v>0</v>
      </c>
      <c r="I183" s="702"/>
    </row>
    <row r="184" spans="1:9" ht="12.95" customHeight="1">
      <c r="A184" s="158"/>
      <c r="B184" s="845" t="s">
        <v>140</v>
      </c>
      <c r="C184" s="630">
        <v>4.5</v>
      </c>
      <c r="D184" s="631">
        <v>5</v>
      </c>
      <c r="E184" s="154" t="s">
        <v>961</v>
      </c>
      <c r="F184" s="107"/>
      <c r="G184" s="846">
        <v>3511</v>
      </c>
      <c r="H184" s="633">
        <f t="shared" si="26"/>
        <v>0</v>
      </c>
      <c r="I184" s="702"/>
    </row>
    <row r="185" spans="1:9" ht="12.95" customHeight="1">
      <c r="A185" s="158"/>
      <c r="B185" s="1007" t="s">
        <v>141</v>
      </c>
      <c r="C185" s="628">
        <v>5.6</v>
      </c>
      <c r="D185" s="629">
        <v>6.3</v>
      </c>
      <c r="E185" s="155" t="s">
        <v>961</v>
      </c>
      <c r="F185" s="153"/>
      <c r="G185" s="1008">
        <v>3564</v>
      </c>
      <c r="H185" s="634">
        <f t="shared" si="26"/>
        <v>0</v>
      </c>
      <c r="I185" s="702"/>
    </row>
    <row r="186" spans="1:9" ht="12.95" customHeight="1">
      <c r="A186" s="158"/>
      <c r="B186" s="1019" t="s">
        <v>142</v>
      </c>
      <c r="C186" s="616">
        <v>7.1</v>
      </c>
      <c r="D186" s="617">
        <v>8</v>
      </c>
      <c r="E186" s="179" t="s">
        <v>961</v>
      </c>
      <c r="F186" s="180"/>
      <c r="G186" s="1020">
        <v>3822</v>
      </c>
      <c r="H186" s="621">
        <f t="shared" si="26"/>
        <v>0</v>
      </c>
      <c r="I186" s="702"/>
    </row>
    <row r="187" spans="1:9" ht="18" customHeight="1">
      <c r="A187" s="1254" t="s">
        <v>884</v>
      </c>
      <c r="B187" s="1255"/>
      <c r="C187" s="1255"/>
      <c r="D187" s="1255"/>
      <c r="E187" s="1255"/>
      <c r="F187" s="1255"/>
      <c r="G187" s="1255"/>
      <c r="H187" s="474"/>
      <c r="I187" s="471"/>
    </row>
    <row r="188" spans="1:9" s="275" customFormat="1" ht="24" customHeight="1">
      <c r="A188" s="276"/>
      <c r="B188" s="881"/>
      <c r="C188" s="882"/>
      <c r="D188" s="882"/>
      <c r="E188" s="882"/>
      <c r="F188" s="298"/>
      <c r="G188" s="298"/>
      <c r="H188" s="298" t="s">
        <v>1015</v>
      </c>
      <c r="I188" s="381"/>
    </row>
    <row r="193" spans="11:11">
      <c r="K193" s="410"/>
    </row>
  </sheetData>
  <sheetProtection algorithmName="SHA-512" hashValue="kDshyPjPGgYjVZx/m34VUmgQZabwqhG90mpVCR6G4G7JkLwhHgDU+4IM5+kGGtz0mnvzwswWVCJww74CLIh6Dg==" saltValue="PCH3QnhKNQpUT6b353LohQ==" spinCount="100000" sheet="1" objects="1" scenarios="1" selectLockedCells="1"/>
  <mergeCells count="14">
    <mergeCell ref="H3:H5"/>
    <mergeCell ref="H6:H7"/>
    <mergeCell ref="E12:E13"/>
    <mergeCell ref="I6:L7"/>
    <mergeCell ref="A187:G187"/>
    <mergeCell ref="G3:G8"/>
    <mergeCell ref="F3:F8"/>
    <mergeCell ref="F16:F17"/>
    <mergeCell ref="E16:E17"/>
    <mergeCell ref="F14:F15"/>
    <mergeCell ref="E14:E15"/>
    <mergeCell ref="E3:E7"/>
    <mergeCell ref="F12:F13"/>
    <mergeCell ref="C3:D7"/>
  </mergeCells>
  <phoneticPr fontId="16" type="noConversion"/>
  <pageMargins left="0.35433070866141736" right="0.19685039370078741" top="0.55118110236220474" bottom="0.55118110236220474" header="0.39370078740157483" footer="0.31496062992125984"/>
  <pageSetup paperSize="9" scale="80" orientation="portrait" r:id="rId1"/>
  <headerFooter alignWithMargins="0"/>
  <rowBreaks count="1" manualBreakCount="1">
    <brk id="137" max="7" man="1"/>
  </rowBreaks>
  <ignoredErrors>
    <ignoredError sqref="H135 H118 H106 H113 H83 H65:H66 H147 H172 H177 H182 H16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K103"/>
  <sheetViews>
    <sheetView view="pageBreakPreview" zoomScaleNormal="100" zoomScaleSheetLayoutView="100" workbookViewId="0">
      <pane ySplit="4" topLeftCell="A5" activePane="bottomLeft" state="frozen"/>
      <selection pane="bottomLeft" activeCell="E5" sqref="E5"/>
    </sheetView>
  </sheetViews>
  <sheetFormatPr defaultColWidth="9.140625" defaultRowHeight="12.75"/>
  <cols>
    <col min="1" max="1" width="3.28515625" style="409" customWidth="1"/>
    <col min="2" max="2" width="16.85546875" style="409" customWidth="1"/>
    <col min="3" max="3" width="79.140625" style="409" customWidth="1"/>
    <col min="4" max="4" width="13.140625" style="409" customWidth="1"/>
    <col min="5" max="5" width="12.140625" style="457" customWidth="1"/>
    <col min="6" max="6" width="10.5703125" style="458" customWidth="1"/>
    <col min="7" max="16384" width="9.140625" style="409"/>
  </cols>
  <sheetData>
    <row r="1" spans="1:6" s="275" customFormat="1" ht="33.75" customHeight="1">
      <c r="A1" s="1"/>
      <c r="B1" s="2"/>
      <c r="C1" s="3"/>
      <c r="D1" s="12"/>
      <c r="E1" s="1045"/>
      <c r="F1" s="476"/>
    </row>
    <row r="2" spans="1:6" s="275" customFormat="1" ht="21.75" customHeight="1">
      <c r="A2" s="5"/>
      <c r="B2" s="6"/>
      <c r="C2" s="4"/>
      <c r="D2" s="13"/>
      <c r="E2" s="1045"/>
      <c r="F2" s="476"/>
    </row>
    <row r="3" spans="1:6" ht="30.75" customHeight="1" thickBot="1">
      <c r="A3" s="10"/>
      <c r="B3" s="1272" t="s">
        <v>383</v>
      </c>
      <c r="C3" s="1268" t="s">
        <v>517</v>
      </c>
      <c r="D3" s="1270" t="s">
        <v>881</v>
      </c>
      <c r="E3" s="1046" t="s">
        <v>985</v>
      </c>
      <c r="F3" s="493"/>
    </row>
    <row r="4" spans="1:6" ht="22.5" customHeight="1" thickTop="1" thickBot="1">
      <c r="A4" s="162"/>
      <c r="B4" s="1273"/>
      <c r="C4" s="1269"/>
      <c r="D4" s="1271"/>
      <c r="E4" s="171">
        <v>0</v>
      </c>
      <c r="F4" s="428" t="s">
        <v>712</v>
      </c>
    </row>
    <row r="5" spans="1:6" ht="31.5" customHeight="1" thickTop="1">
      <c r="A5" s="162"/>
      <c r="B5" s="902" t="s">
        <v>1000</v>
      </c>
      <c r="C5" s="1021"/>
      <c r="D5" s="1021"/>
      <c r="E5" s="477"/>
      <c r="F5" s="478"/>
    </row>
    <row r="6" spans="1:6" s="480" customFormat="1" ht="20.100000000000001" customHeight="1">
      <c r="A6" s="162"/>
      <c r="B6" s="265" t="s">
        <v>147</v>
      </c>
      <c r="C6" s="266"/>
      <c r="D6" s="266"/>
      <c r="E6" s="1047"/>
      <c r="F6" s="479"/>
    </row>
    <row r="7" spans="1:6" ht="15" customHeight="1">
      <c r="A7" s="162"/>
      <c r="B7" s="1022" t="s">
        <v>13</v>
      </c>
      <c r="C7" s="1023"/>
      <c r="D7" s="1023"/>
      <c r="E7" s="481"/>
      <c r="F7" s="479"/>
    </row>
    <row r="8" spans="1:6">
      <c r="A8" s="162"/>
      <c r="B8" s="1024" t="s">
        <v>112</v>
      </c>
      <c r="C8" s="646" t="s">
        <v>502</v>
      </c>
      <c r="D8" s="1025">
        <v>75</v>
      </c>
      <c r="E8" s="639">
        <f>IF($E$4=0,0,ROUND(D8*(100%-$E$4%),0))</f>
        <v>0</v>
      </c>
      <c r="F8" s="482"/>
    </row>
    <row r="9" spans="1:6" ht="12.75" customHeight="1">
      <c r="A9" s="162"/>
      <c r="B9" s="1026" t="s">
        <v>972</v>
      </c>
      <c r="C9" s="642" t="s">
        <v>503</v>
      </c>
      <c r="D9" s="1027">
        <v>146</v>
      </c>
      <c r="E9" s="640">
        <f t="shared" ref="E9:E72" si="0">IF($E$4=0,0,ROUND(D9*(100%-$E$4%),0))</f>
        <v>0</v>
      </c>
      <c r="F9" s="482"/>
    </row>
    <row r="10" spans="1:6" ht="12.75" customHeight="1">
      <c r="A10" s="162"/>
      <c r="B10" s="1028" t="s">
        <v>451</v>
      </c>
      <c r="C10" s="643" t="s">
        <v>501</v>
      </c>
      <c r="D10" s="1029">
        <v>96</v>
      </c>
      <c r="E10" s="639">
        <f t="shared" si="0"/>
        <v>0</v>
      </c>
      <c r="F10" s="482"/>
    </row>
    <row r="11" spans="1:6">
      <c r="A11" s="162"/>
      <c r="B11" s="1030" t="s">
        <v>973</v>
      </c>
      <c r="C11" s="644" t="s">
        <v>504</v>
      </c>
      <c r="D11" s="1031">
        <v>157</v>
      </c>
      <c r="E11" s="640">
        <f t="shared" si="0"/>
        <v>0</v>
      </c>
      <c r="F11" s="482"/>
    </row>
    <row r="12" spans="1:6">
      <c r="A12" s="162"/>
      <c r="B12" s="1028" t="s">
        <v>713</v>
      </c>
      <c r="C12" s="643" t="s">
        <v>505</v>
      </c>
      <c r="D12" s="1029">
        <v>140</v>
      </c>
      <c r="E12" s="639">
        <f t="shared" si="0"/>
        <v>0</v>
      </c>
      <c r="F12" s="482"/>
    </row>
    <row r="13" spans="1:6">
      <c r="A13" s="162"/>
      <c r="B13" s="1030" t="s">
        <v>452</v>
      </c>
      <c r="C13" s="644" t="s">
        <v>506</v>
      </c>
      <c r="D13" s="1031">
        <v>245</v>
      </c>
      <c r="E13" s="640">
        <f t="shared" si="0"/>
        <v>0</v>
      </c>
      <c r="F13" s="482"/>
    </row>
    <row r="14" spans="1:6">
      <c r="A14" s="162"/>
      <c r="B14" s="1028" t="s">
        <v>453</v>
      </c>
      <c r="C14" s="643" t="s">
        <v>507</v>
      </c>
      <c r="D14" s="1029">
        <v>109</v>
      </c>
      <c r="E14" s="639">
        <f t="shared" si="0"/>
        <v>0</v>
      </c>
      <c r="F14" s="482"/>
    </row>
    <row r="15" spans="1:6">
      <c r="A15" s="162"/>
      <c r="B15" s="1030" t="s">
        <v>454</v>
      </c>
      <c r="C15" s="644" t="s">
        <v>508</v>
      </c>
      <c r="D15" s="1031">
        <v>122</v>
      </c>
      <c r="E15" s="640">
        <f t="shared" si="0"/>
        <v>0</v>
      </c>
      <c r="F15" s="482"/>
    </row>
    <row r="16" spans="1:6">
      <c r="A16" s="162"/>
      <c r="B16" s="1028" t="s">
        <v>974</v>
      </c>
      <c r="C16" s="643" t="s">
        <v>509</v>
      </c>
      <c r="D16" s="1029">
        <v>103</v>
      </c>
      <c r="E16" s="639">
        <f t="shared" si="0"/>
        <v>0</v>
      </c>
      <c r="F16" s="482"/>
    </row>
    <row r="17" spans="1:6">
      <c r="A17" s="162"/>
      <c r="B17" s="1030" t="s">
        <v>455</v>
      </c>
      <c r="C17" s="644" t="s">
        <v>510</v>
      </c>
      <c r="D17" s="1031">
        <v>122</v>
      </c>
      <c r="E17" s="640">
        <f t="shared" si="0"/>
        <v>0</v>
      </c>
      <c r="F17" s="482"/>
    </row>
    <row r="18" spans="1:6">
      <c r="A18" s="162"/>
      <c r="B18" s="1028" t="s">
        <v>456</v>
      </c>
      <c r="C18" s="643" t="s">
        <v>511</v>
      </c>
      <c r="D18" s="1029">
        <v>75</v>
      </c>
      <c r="E18" s="639">
        <f t="shared" si="0"/>
        <v>0</v>
      </c>
      <c r="F18" s="482"/>
    </row>
    <row r="19" spans="1:6">
      <c r="A19" s="162"/>
      <c r="B19" s="1030" t="s">
        <v>457</v>
      </c>
      <c r="C19" s="644" t="s">
        <v>512</v>
      </c>
      <c r="D19" s="1031">
        <v>112</v>
      </c>
      <c r="E19" s="640">
        <f t="shared" si="0"/>
        <v>0</v>
      </c>
      <c r="F19" s="482"/>
    </row>
    <row r="20" spans="1:6" ht="15" customHeight="1">
      <c r="A20" s="162"/>
      <c r="B20" s="1032" t="s">
        <v>236</v>
      </c>
      <c r="C20" s="1033"/>
      <c r="D20" s="1033"/>
      <c r="E20" s="483"/>
      <c r="F20" s="484"/>
    </row>
    <row r="21" spans="1:6" ht="12.75" customHeight="1">
      <c r="A21" s="162"/>
      <c r="B21" s="1024" t="s">
        <v>458</v>
      </c>
      <c r="C21" s="646" t="s">
        <v>514</v>
      </c>
      <c r="D21" s="1025">
        <v>496</v>
      </c>
      <c r="E21" s="639">
        <f t="shared" si="0"/>
        <v>0</v>
      </c>
      <c r="F21" s="482"/>
    </row>
    <row r="22" spans="1:6" ht="12.75" customHeight="1">
      <c r="A22" s="162"/>
      <c r="B22" s="1026" t="s">
        <v>459</v>
      </c>
      <c r="C22" s="642" t="s">
        <v>513</v>
      </c>
      <c r="D22" s="1027">
        <v>926</v>
      </c>
      <c r="E22" s="640">
        <f t="shared" si="0"/>
        <v>0</v>
      </c>
      <c r="F22" s="482"/>
    </row>
    <row r="23" spans="1:6" ht="12.75" customHeight="1">
      <c r="A23" s="162"/>
      <c r="B23" s="1028" t="s">
        <v>460</v>
      </c>
      <c r="C23" s="643" t="s">
        <v>515</v>
      </c>
      <c r="D23" s="1029">
        <v>3533</v>
      </c>
      <c r="E23" s="639">
        <f t="shared" si="0"/>
        <v>0</v>
      </c>
      <c r="F23" s="482"/>
    </row>
    <row r="24" spans="1:6" ht="12.75" customHeight="1">
      <c r="A24" s="162"/>
      <c r="B24" s="1030" t="s">
        <v>461</v>
      </c>
      <c r="C24" s="644" t="s">
        <v>516</v>
      </c>
      <c r="D24" s="1031">
        <v>5277</v>
      </c>
      <c r="E24" s="640">
        <f t="shared" si="0"/>
        <v>0</v>
      </c>
      <c r="F24" s="482"/>
    </row>
    <row r="25" spans="1:6" ht="15" customHeight="1">
      <c r="A25" s="162"/>
      <c r="B25" s="1034" t="s">
        <v>9</v>
      </c>
      <c r="C25" s="1035"/>
      <c r="D25" s="1035"/>
      <c r="E25" s="485"/>
      <c r="F25" s="484"/>
    </row>
    <row r="26" spans="1:6" ht="12.75" customHeight="1">
      <c r="A26" s="162"/>
      <c r="B26" s="1024" t="s">
        <v>565</v>
      </c>
      <c r="C26" s="646" t="s">
        <v>568</v>
      </c>
      <c r="D26" s="1025">
        <v>2854</v>
      </c>
      <c r="E26" s="639">
        <f t="shared" si="0"/>
        <v>0</v>
      </c>
      <c r="F26" s="482"/>
    </row>
    <row r="27" spans="1:6" ht="12.75" customHeight="1">
      <c r="A27" s="162"/>
      <c r="B27" s="1026" t="s">
        <v>566</v>
      </c>
      <c r="C27" s="642" t="s">
        <v>567</v>
      </c>
      <c r="D27" s="1027">
        <v>6948</v>
      </c>
      <c r="E27" s="640">
        <f t="shared" si="0"/>
        <v>0</v>
      </c>
      <c r="F27" s="482"/>
    </row>
    <row r="28" spans="1:6" ht="12.75" customHeight="1">
      <c r="A28" s="162"/>
      <c r="B28" s="1028" t="s">
        <v>462</v>
      </c>
      <c r="C28" s="643" t="s">
        <v>518</v>
      </c>
      <c r="D28" s="1029">
        <v>4737</v>
      </c>
      <c r="E28" s="639">
        <f t="shared" si="0"/>
        <v>0</v>
      </c>
      <c r="F28" s="482"/>
    </row>
    <row r="29" spans="1:6" ht="12.75" customHeight="1">
      <c r="A29" s="162"/>
      <c r="B29" s="1030" t="s">
        <v>463</v>
      </c>
      <c r="C29" s="644" t="s">
        <v>519</v>
      </c>
      <c r="D29" s="1031">
        <v>6492</v>
      </c>
      <c r="E29" s="640">
        <f t="shared" si="0"/>
        <v>0</v>
      </c>
      <c r="F29" s="482"/>
    </row>
    <row r="30" spans="1:6" ht="12.75" customHeight="1">
      <c r="A30" s="162"/>
      <c r="B30" s="1028" t="s">
        <v>464</v>
      </c>
      <c r="C30" s="643" t="s">
        <v>520</v>
      </c>
      <c r="D30" s="1029">
        <v>4737</v>
      </c>
      <c r="E30" s="639">
        <f t="shared" si="0"/>
        <v>0</v>
      </c>
      <c r="F30" s="482"/>
    </row>
    <row r="31" spans="1:6" ht="12.75" customHeight="1">
      <c r="A31" s="162"/>
      <c r="B31" s="1030" t="s">
        <v>465</v>
      </c>
      <c r="C31" s="644" t="s">
        <v>521</v>
      </c>
      <c r="D31" s="1031">
        <v>6492</v>
      </c>
      <c r="E31" s="640">
        <f t="shared" si="0"/>
        <v>0</v>
      </c>
      <c r="F31" s="482"/>
    </row>
    <row r="32" spans="1:6" s="480" customFormat="1" ht="20.100000000000001" customHeight="1">
      <c r="A32" s="162"/>
      <c r="B32" s="265" t="s">
        <v>235</v>
      </c>
      <c r="C32" s="638"/>
      <c r="D32" s="266"/>
      <c r="E32" s="1048"/>
      <c r="F32" s="486"/>
    </row>
    <row r="33" spans="1:6" ht="15" customHeight="1">
      <c r="A33" s="162"/>
      <c r="B33" s="1022" t="s">
        <v>7</v>
      </c>
      <c r="C33" s="1023"/>
      <c r="D33" s="1023"/>
      <c r="E33" s="487"/>
      <c r="F33" s="488"/>
    </row>
    <row r="34" spans="1:6" ht="12.75" customHeight="1">
      <c r="A34" s="162"/>
      <c r="B34" s="1024" t="s">
        <v>466</v>
      </c>
      <c r="C34" s="646" t="s">
        <v>522</v>
      </c>
      <c r="D34" s="1025">
        <v>79</v>
      </c>
      <c r="E34" s="639">
        <f t="shared" si="0"/>
        <v>0</v>
      </c>
      <c r="F34" s="482"/>
    </row>
    <row r="35" spans="1:6" ht="12.75" customHeight="1">
      <c r="A35" s="162"/>
      <c r="B35" s="1026" t="s">
        <v>467</v>
      </c>
      <c r="C35" s="642" t="s">
        <v>529</v>
      </c>
      <c r="D35" s="1027">
        <v>94</v>
      </c>
      <c r="E35" s="640">
        <f t="shared" si="0"/>
        <v>0</v>
      </c>
      <c r="F35" s="482"/>
    </row>
    <row r="36" spans="1:6" ht="12.75" customHeight="1">
      <c r="A36" s="162"/>
      <c r="B36" s="1028" t="s">
        <v>468</v>
      </c>
      <c r="C36" s="643" t="s">
        <v>528</v>
      </c>
      <c r="D36" s="1029">
        <v>109</v>
      </c>
      <c r="E36" s="639">
        <f t="shared" si="0"/>
        <v>0</v>
      </c>
      <c r="F36" s="482"/>
    </row>
    <row r="37" spans="1:6" ht="12.75" customHeight="1">
      <c r="A37" s="162"/>
      <c r="B37" s="1030" t="s">
        <v>438</v>
      </c>
      <c r="C37" s="644" t="s">
        <v>523</v>
      </c>
      <c r="D37" s="1031">
        <v>224</v>
      </c>
      <c r="E37" s="640">
        <f t="shared" si="0"/>
        <v>0</v>
      </c>
      <c r="F37" s="482"/>
    </row>
    <row r="38" spans="1:6" ht="12.75" customHeight="1">
      <c r="A38" s="162"/>
      <c r="B38" s="1028" t="s">
        <v>469</v>
      </c>
      <c r="C38" s="643" t="s">
        <v>524</v>
      </c>
      <c r="D38" s="1029">
        <v>118</v>
      </c>
      <c r="E38" s="639">
        <f t="shared" si="0"/>
        <v>0</v>
      </c>
      <c r="F38" s="482"/>
    </row>
    <row r="39" spans="1:6" ht="12.75" customHeight="1">
      <c r="A39" s="162"/>
      <c r="B39" s="1030" t="s">
        <v>470</v>
      </c>
      <c r="C39" s="644" t="s">
        <v>527</v>
      </c>
      <c r="D39" s="1031">
        <v>146</v>
      </c>
      <c r="E39" s="640">
        <f t="shared" si="0"/>
        <v>0</v>
      </c>
      <c r="F39" s="482"/>
    </row>
    <row r="40" spans="1:6">
      <c r="A40" s="162"/>
      <c r="B40" s="1028" t="s">
        <v>976</v>
      </c>
      <c r="C40" s="643" t="s">
        <v>526</v>
      </c>
      <c r="D40" s="1029">
        <v>157</v>
      </c>
      <c r="E40" s="639">
        <f t="shared" si="0"/>
        <v>0</v>
      </c>
      <c r="F40" s="482"/>
    </row>
    <row r="41" spans="1:6">
      <c r="A41" s="162"/>
      <c r="B41" s="1030" t="s">
        <v>471</v>
      </c>
      <c r="C41" s="644" t="s">
        <v>525</v>
      </c>
      <c r="D41" s="1031">
        <v>337</v>
      </c>
      <c r="E41" s="640">
        <f t="shared" si="0"/>
        <v>0</v>
      </c>
      <c r="F41" s="482"/>
    </row>
    <row r="42" spans="1:6" ht="12.75" customHeight="1">
      <c r="A42" s="162"/>
      <c r="B42" s="1028" t="s">
        <v>975</v>
      </c>
      <c r="C42" s="643" t="s">
        <v>530</v>
      </c>
      <c r="D42" s="1029">
        <v>225</v>
      </c>
      <c r="E42" s="639">
        <f t="shared" si="0"/>
        <v>0</v>
      </c>
      <c r="F42" s="482"/>
    </row>
    <row r="43" spans="1:6">
      <c r="A43" s="162"/>
      <c r="B43" s="1030" t="s">
        <v>472</v>
      </c>
      <c r="C43" s="644" t="s">
        <v>531</v>
      </c>
      <c r="D43" s="1031">
        <v>337</v>
      </c>
      <c r="E43" s="640">
        <f t="shared" si="0"/>
        <v>0</v>
      </c>
      <c r="F43" s="482"/>
    </row>
    <row r="44" spans="1:6">
      <c r="A44" s="162"/>
      <c r="B44" s="1028" t="s">
        <v>439</v>
      </c>
      <c r="C44" s="643" t="s">
        <v>575</v>
      </c>
      <c r="D44" s="1029">
        <v>255</v>
      </c>
      <c r="E44" s="639">
        <f t="shared" si="0"/>
        <v>0</v>
      </c>
      <c r="F44" s="482"/>
    </row>
    <row r="45" spans="1:6">
      <c r="A45" s="162"/>
      <c r="B45" s="1030" t="s">
        <v>440</v>
      </c>
      <c r="C45" s="644" t="s">
        <v>576</v>
      </c>
      <c r="D45" s="1031">
        <v>366</v>
      </c>
      <c r="E45" s="640">
        <f t="shared" si="0"/>
        <v>0</v>
      </c>
      <c r="F45" s="482"/>
    </row>
    <row r="46" spans="1:6" ht="15" customHeight="1">
      <c r="A46" s="162"/>
      <c r="B46" s="1036" t="s">
        <v>177</v>
      </c>
      <c r="C46" s="1037"/>
      <c r="D46" s="1037"/>
      <c r="E46" s="489"/>
      <c r="F46" s="488"/>
    </row>
    <row r="47" spans="1:6">
      <c r="A47" s="162"/>
      <c r="B47" s="1024" t="s">
        <v>473</v>
      </c>
      <c r="C47" s="646" t="s">
        <v>533</v>
      </c>
      <c r="D47" s="1025">
        <v>146</v>
      </c>
      <c r="E47" s="639">
        <f t="shared" si="0"/>
        <v>0</v>
      </c>
      <c r="F47" s="482"/>
    </row>
    <row r="48" spans="1:6" ht="12.75" customHeight="1">
      <c r="A48" s="162"/>
      <c r="B48" s="1026" t="s">
        <v>474</v>
      </c>
      <c r="C48" s="642" t="s">
        <v>532</v>
      </c>
      <c r="D48" s="1027">
        <v>193</v>
      </c>
      <c r="E48" s="640">
        <f t="shared" si="0"/>
        <v>0</v>
      </c>
      <c r="F48" s="482"/>
    </row>
    <row r="49" spans="1:11" ht="12.75" customHeight="1">
      <c r="A49" s="162"/>
      <c r="B49" s="1028" t="s">
        <v>475</v>
      </c>
      <c r="C49" s="643" t="s">
        <v>534</v>
      </c>
      <c r="D49" s="1029">
        <v>323</v>
      </c>
      <c r="E49" s="639">
        <f t="shared" si="0"/>
        <v>0</v>
      </c>
      <c r="F49" s="482"/>
    </row>
    <row r="50" spans="1:11" ht="12.75" customHeight="1">
      <c r="A50" s="162"/>
      <c r="B50" s="1030" t="s">
        <v>476</v>
      </c>
      <c r="C50" s="644" t="s">
        <v>534</v>
      </c>
      <c r="D50" s="1031">
        <v>403</v>
      </c>
      <c r="E50" s="640">
        <f t="shared" si="0"/>
        <v>0</v>
      </c>
      <c r="F50" s="482"/>
    </row>
    <row r="51" spans="1:11" ht="15" customHeight="1">
      <c r="A51" s="162"/>
      <c r="B51" s="1022" t="s">
        <v>8</v>
      </c>
      <c r="C51" s="1023"/>
      <c r="D51" s="1023"/>
      <c r="E51" s="487"/>
      <c r="F51" s="488"/>
    </row>
    <row r="52" spans="1:11" ht="12.75" customHeight="1">
      <c r="A52" s="162"/>
      <c r="B52" s="1024" t="s">
        <v>978</v>
      </c>
      <c r="C52" s="646" t="s">
        <v>535</v>
      </c>
      <c r="D52" s="1025">
        <v>672</v>
      </c>
      <c r="E52" s="639">
        <f t="shared" si="0"/>
        <v>0</v>
      </c>
      <c r="F52" s="482"/>
    </row>
    <row r="53" spans="1:11" ht="12.75" customHeight="1">
      <c r="A53" s="162"/>
      <c r="B53" s="1026" t="s">
        <v>477</v>
      </c>
      <c r="C53" s="642" t="s">
        <v>536</v>
      </c>
      <c r="D53" s="1027">
        <v>883</v>
      </c>
      <c r="E53" s="640">
        <f t="shared" si="0"/>
        <v>0</v>
      </c>
      <c r="F53" s="482"/>
    </row>
    <row r="54" spans="1:11" ht="12.75" customHeight="1">
      <c r="A54" s="162"/>
      <c r="B54" s="1028" t="s">
        <v>478</v>
      </c>
      <c r="C54" s="643" t="s">
        <v>537</v>
      </c>
      <c r="D54" s="1029">
        <v>1613</v>
      </c>
      <c r="E54" s="639">
        <f t="shared" si="0"/>
        <v>0</v>
      </c>
      <c r="F54" s="482"/>
    </row>
    <row r="55" spans="1:11" ht="12.75" customHeight="1">
      <c r="A55" s="162"/>
      <c r="B55" s="1026" t="s">
        <v>479</v>
      </c>
      <c r="C55" s="642" t="s">
        <v>540</v>
      </c>
      <c r="D55" s="1027">
        <v>2319</v>
      </c>
      <c r="E55" s="640">
        <f t="shared" si="0"/>
        <v>0</v>
      </c>
      <c r="F55" s="482"/>
    </row>
    <row r="56" spans="1:11" ht="12.75" customHeight="1">
      <c r="A56" s="162"/>
      <c r="B56" s="1038" t="s">
        <v>620</v>
      </c>
      <c r="C56" s="645" t="s">
        <v>539</v>
      </c>
      <c r="D56" s="1039">
        <v>375</v>
      </c>
      <c r="E56" s="639">
        <f t="shared" si="0"/>
        <v>0</v>
      </c>
      <c r="F56" s="482"/>
      <c r="G56" s="450"/>
    </row>
    <row r="57" spans="1:11" ht="15" customHeight="1">
      <c r="A57" s="162"/>
      <c r="B57" s="1022" t="s">
        <v>68</v>
      </c>
      <c r="C57" s="1023"/>
      <c r="D57" s="1023"/>
      <c r="E57" s="487"/>
      <c r="F57" s="488"/>
      <c r="G57" s="450"/>
    </row>
    <row r="58" spans="1:11">
      <c r="A58" s="162"/>
      <c r="B58" s="1024" t="s">
        <v>480</v>
      </c>
      <c r="C58" s="646" t="s">
        <v>538</v>
      </c>
      <c r="D58" s="1025">
        <v>2052</v>
      </c>
      <c r="E58" s="639">
        <f t="shared" si="0"/>
        <v>0</v>
      </c>
      <c r="F58" s="482"/>
    </row>
    <row r="59" spans="1:11">
      <c r="A59" s="162"/>
      <c r="B59" s="1026" t="s">
        <v>481</v>
      </c>
      <c r="C59" s="642" t="s">
        <v>1001</v>
      </c>
      <c r="D59" s="1027">
        <v>160</v>
      </c>
      <c r="E59" s="640">
        <f t="shared" si="0"/>
        <v>0</v>
      </c>
      <c r="F59" s="482"/>
      <c r="K59" s="450"/>
    </row>
    <row r="60" spans="1:11">
      <c r="A60" s="162"/>
      <c r="B60" s="1028" t="s">
        <v>482</v>
      </c>
      <c r="C60" s="643" t="s">
        <v>1002</v>
      </c>
      <c r="D60" s="1029">
        <v>209</v>
      </c>
      <c r="E60" s="639">
        <f t="shared" si="0"/>
        <v>0</v>
      </c>
      <c r="F60" s="482"/>
    </row>
    <row r="61" spans="1:11">
      <c r="A61" s="162"/>
      <c r="B61" s="1026" t="s">
        <v>483</v>
      </c>
      <c r="C61" s="642" t="s">
        <v>1003</v>
      </c>
      <c r="D61" s="1027">
        <v>302</v>
      </c>
      <c r="E61" s="640">
        <f t="shared" si="0"/>
        <v>0</v>
      </c>
      <c r="F61" s="482"/>
    </row>
    <row r="62" spans="1:11" s="480" customFormat="1" ht="20.100000000000001" customHeight="1">
      <c r="A62" s="162"/>
      <c r="B62" s="265" t="s">
        <v>143</v>
      </c>
      <c r="C62" s="266"/>
      <c r="D62" s="266"/>
      <c r="E62" s="1048"/>
      <c r="F62" s="486"/>
    </row>
    <row r="63" spans="1:11" ht="15" customHeight="1">
      <c r="A63" s="162"/>
      <c r="B63" s="1022" t="s">
        <v>242</v>
      </c>
      <c r="C63" s="1023"/>
      <c r="D63" s="1023"/>
      <c r="E63" s="487"/>
      <c r="F63" s="488"/>
    </row>
    <row r="64" spans="1:11">
      <c r="A64" s="162"/>
      <c r="B64" s="1024" t="s">
        <v>484</v>
      </c>
      <c r="C64" s="646" t="s">
        <v>541</v>
      </c>
      <c r="D64" s="1025">
        <v>130</v>
      </c>
      <c r="E64" s="639">
        <f t="shared" si="0"/>
        <v>0</v>
      </c>
      <c r="F64" s="482"/>
    </row>
    <row r="65" spans="1:9">
      <c r="A65" s="162"/>
      <c r="B65" s="1026" t="s">
        <v>621</v>
      </c>
      <c r="C65" s="642" t="s">
        <v>542</v>
      </c>
      <c r="D65" s="1027">
        <v>96</v>
      </c>
      <c r="E65" s="640">
        <f t="shared" si="0"/>
        <v>0</v>
      </c>
      <c r="F65" s="482"/>
    </row>
    <row r="66" spans="1:9" ht="12.75" customHeight="1">
      <c r="A66" s="162"/>
      <c r="B66" s="1028" t="s">
        <v>485</v>
      </c>
      <c r="C66" s="643" t="s">
        <v>543</v>
      </c>
      <c r="D66" s="1029">
        <v>475</v>
      </c>
      <c r="E66" s="639">
        <f t="shared" si="0"/>
        <v>0</v>
      </c>
      <c r="F66" s="482"/>
    </row>
    <row r="67" spans="1:9" ht="12.75" customHeight="1">
      <c r="A67" s="162"/>
      <c r="B67" s="1030" t="s">
        <v>569</v>
      </c>
      <c r="C67" s="644" t="s">
        <v>544</v>
      </c>
      <c r="D67" s="1031">
        <v>96</v>
      </c>
      <c r="E67" s="640">
        <f t="shared" si="0"/>
        <v>0</v>
      </c>
      <c r="F67" s="482"/>
    </row>
    <row r="68" spans="1:9" ht="12.75" customHeight="1">
      <c r="A68" s="162"/>
      <c r="B68" s="1028" t="s">
        <v>486</v>
      </c>
      <c r="C68" s="643" t="s">
        <v>545</v>
      </c>
      <c r="D68" s="1029">
        <v>381</v>
      </c>
      <c r="E68" s="639">
        <f t="shared" si="0"/>
        <v>0</v>
      </c>
      <c r="F68" s="482"/>
      <c r="I68" s="450"/>
    </row>
    <row r="69" spans="1:9" ht="12.75" customHeight="1">
      <c r="A69" s="162"/>
      <c r="B69" s="1026" t="s">
        <v>487</v>
      </c>
      <c r="C69" s="642" t="s">
        <v>546</v>
      </c>
      <c r="D69" s="1027">
        <v>381</v>
      </c>
      <c r="E69" s="640">
        <f t="shared" si="0"/>
        <v>0</v>
      </c>
      <c r="F69" s="482"/>
    </row>
    <row r="70" spans="1:9" ht="12.75" customHeight="1">
      <c r="A70" s="162"/>
      <c r="B70" s="1038" t="s">
        <v>986</v>
      </c>
      <c r="C70" s="645" t="s">
        <v>547</v>
      </c>
      <c r="D70" s="1040">
        <v>381</v>
      </c>
      <c r="E70" s="639">
        <f t="shared" si="0"/>
        <v>0</v>
      </c>
      <c r="F70" s="482"/>
    </row>
    <row r="71" spans="1:9" ht="15" customHeight="1">
      <c r="A71" s="162"/>
      <c r="B71" s="1022" t="s">
        <v>144</v>
      </c>
      <c r="C71" s="1041"/>
      <c r="D71" s="1041"/>
      <c r="E71" s="490"/>
      <c r="F71" s="488"/>
    </row>
    <row r="72" spans="1:9">
      <c r="A72" s="162"/>
      <c r="B72" s="1024" t="s">
        <v>488</v>
      </c>
      <c r="C72" s="646" t="s">
        <v>572</v>
      </c>
      <c r="D72" s="1025">
        <v>57</v>
      </c>
      <c r="E72" s="639">
        <f t="shared" si="0"/>
        <v>0</v>
      </c>
      <c r="F72" s="482"/>
    </row>
    <row r="73" spans="1:9">
      <c r="A73" s="162"/>
      <c r="B73" s="1026" t="s">
        <v>489</v>
      </c>
      <c r="C73" s="642" t="s">
        <v>571</v>
      </c>
      <c r="D73" s="1027">
        <v>57</v>
      </c>
      <c r="E73" s="640">
        <f t="shared" ref="E73:E101" si="1">IF($E$4=0,0,ROUND(D73*(100%-$E$4%),0))</f>
        <v>0</v>
      </c>
      <c r="F73" s="482"/>
    </row>
    <row r="74" spans="1:9">
      <c r="A74" s="162"/>
      <c r="B74" s="1028" t="s">
        <v>490</v>
      </c>
      <c r="C74" s="643" t="s">
        <v>570</v>
      </c>
      <c r="D74" s="1029">
        <v>57</v>
      </c>
      <c r="E74" s="639">
        <f t="shared" si="1"/>
        <v>0</v>
      </c>
      <c r="F74" s="482"/>
    </row>
    <row r="75" spans="1:9">
      <c r="A75" s="162"/>
      <c r="B75" s="1030" t="s">
        <v>980</v>
      </c>
      <c r="C75" s="644" t="s">
        <v>548</v>
      </c>
      <c r="D75" s="1031">
        <v>43</v>
      </c>
      <c r="E75" s="640">
        <f t="shared" si="1"/>
        <v>0</v>
      </c>
      <c r="F75" s="482"/>
    </row>
    <row r="76" spans="1:9">
      <c r="A76" s="162"/>
      <c r="B76" s="1028" t="s">
        <v>981</v>
      </c>
      <c r="C76" s="643" t="s">
        <v>549</v>
      </c>
      <c r="D76" s="1029">
        <v>49</v>
      </c>
      <c r="E76" s="639">
        <f t="shared" si="1"/>
        <v>0</v>
      </c>
      <c r="F76" s="482"/>
    </row>
    <row r="77" spans="1:9">
      <c r="A77" s="162"/>
      <c r="B77" s="1030" t="s">
        <v>982</v>
      </c>
      <c r="C77" s="644" t="s">
        <v>550</v>
      </c>
      <c r="D77" s="1031">
        <v>57</v>
      </c>
      <c r="E77" s="640">
        <f t="shared" si="1"/>
        <v>0</v>
      </c>
      <c r="F77" s="482"/>
    </row>
    <row r="78" spans="1:9">
      <c r="A78" s="162"/>
      <c r="B78" s="1028" t="s">
        <v>983</v>
      </c>
      <c r="C78" s="643" t="s">
        <v>551</v>
      </c>
      <c r="D78" s="1029">
        <v>61</v>
      </c>
      <c r="E78" s="639">
        <f t="shared" si="1"/>
        <v>0</v>
      </c>
      <c r="F78" s="482"/>
    </row>
    <row r="79" spans="1:9" ht="15" customHeight="1">
      <c r="A79" s="162"/>
      <c r="B79" s="1022" t="s">
        <v>145</v>
      </c>
      <c r="C79" s="1041"/>
      <c r="D79" s="1041"/>
      <c r="E79" s="490"/>
      <c r="F79" s="488"/>
    </row>
    <row r="80" spans="1:9">
      <c r="A80" s="162"/>
      <c r="B80" s="1024" t="s">
        <v>979</v>
      </c>
      <c r="C80" s="646" t="s">
        <v>552</v>
      </c>
      <c r="D80" s="1025">
        <v>109</v>
      </c>
      <c r="E80" s="639">
        <f t="shared" si="1"/>
        <v>0</v>
      </c>
      <c r="F80" s="482"/>
    </row>
    <row r="81" spans="1:6">
      <c r="A81" s="162"/>
      <c r="B81" s="1026" t="s">
        <v>441</v>
      </c>
      <c r="C81" s="642" t="s">
        <v>573</v>
      </c>
      <c r="D81" s="1027">
        <v>72</v>
      </c>
      <c r="E81" s="640">
        <f t="shared" si="1"/>
        <v>0</v>
      </c>
      <c r="F81" s="482"/>
    </row>
    <row r="82" spans="1:6">
      <c r="A82" s="162"/>
      <c r="B82" s="1028" t="s">
        <v>442</v>
      </c>
      <c r="C82" s="643" t="s">
        <v>574</v>
      </c>
      <c r="D82" s="1029">
        <v>87</v>
      </c>
      <c r="E82" s="639">
        <f t="shared" si="1"/>
        <v>0</v>
      </c>
      <c r="F82" s="482"/>
    </row>
    <row r="83" spans="1:6" ht="15" customHeight="1">
      <c r="A83" s="162"/>
      <c r="B83" s="1022" t="s">
        <v>146</v>
      </c>
      <c r="C83" s="1041"/>
      <c r="D83" s="1041"/>
      <c r="E83" s="490"/>
      <c r="F83" s="488"/>
    </row>
    <row r="84" spans="1:6">
      <c r="A84" s="162"/>
      <c r="B84" s="1024" t="s">
        <v>491</v>
      </c>
      <c r="C84" s="646" t="s">
        <v>553</v>
      </c>
      <c r="D84" s="1025">
        <v>93</v>
      </c>
      <c r="E84" s="639">
        <f t="shared" si="1"/>
        <v>0</v>
      </c>
      <c r="F84" s="482"/>
    </row>
    <row r="85" spans="1:6">
      <c r="A85" s="162"/>
      <c r="B85" s="1026" t="s">
        <v>977</v>
      </c>
      <c r="C85" s="642" t="s">
        <v>554</v>
      </c>
      <c r="D85" s="1027">
        <v>105</v>
      </c>
      <c r="E85" s="640">
        <f t="shared" si="1"/>
        <v>0</v>
      </c>
      <c r="F85" s="482"/>
    </row>
    <row r="86" spans="1:6">
      <c r="A86" s="162"/>
      <c r="B86" s="1028" t="s">
        <v>492</v>
      </c>
      <c r="C86" s="643" t="s">
        <v>555</v>
      </c>
      <c r="D86" s="1029">
        <v>118</v>
      </c>
      <c r="E86" s="639">
        <f t="shared" si="1"/>
        <v>0</v>
      </c>
      <c r="F86" s="482"/>
    </row>
    <row r="87" spans="1:6">
      <c r="A87" s="162"/>
      <c r="B87" s="1030" t="s">
        <v>493</v>
      </c>
      <c r="C87" s="644" t="s">
        <v>556</v>
      </c>
      <c r="D87" s="1031">
        <v>112</v>
      </c>
      <c r="E87" s="640">
        <f t="shared" si="1"/>
        <v>0</v>
      </c>
      <c r="F87" s="482"/>
    </row>
    <row r="88" spans="1:6" ht="15" customHeight="1">
      <c r="A88" s="162"/>
      <c r="B88" s="1022" t="s">
        <v>987</v>
      </c>
      <c r="C88" s="1042"/>
      <c r="D88" s="1041"/>
      <c r="E88" s="490"/>
      <c r="F88" s="488"/>
    </row>
    <row r="89" spans="1:6" ht="12.75" customHeight="1">
      <c r="A89" s="162"/>
      <c r="B89" s="1024" t="s">
        <v>353</v>
      </c>
      <c r="C89" s="646" t="s">
        <v>990</v>
      </c>
      <c r="D89" s="1025">
        <v>228</v>
      </c>
      <c r="E89" s="639">
        <f t="shared" si="1"/>
        <v>0</v>
      </c>
      <c r="F89" s="482"/>
    </row>
    <row r="90" spans="1:6" ht="12.75" customHeight="1">
      <c r="A90" s="162"/>
      <c r="B90" s="1026" t="s">
        <v>450</v>
      </c>
      <c r="C90" s="642" t="s">
        <v>991</v>
      </c>
      <c r="D90" s="1027">
        <v>458</v>
      </c>
      <c r="E90" s="640">
        <f t="shared" si="1"/>
        <v>0</v>
      </c>
      <c r="F90" s="482"/>
    </row>
    <row r="91" spans="1:6" ht="12.95" customHeight="1">
      <c r="A91" s="162"/>
      <c r="B91" s="1028" t="s">
        <v>494</v>
      </c>
      <c r="C91" s="643" t="s">
        <v>994</v>
      </c>
      <c r="D91" s="1029">
        <v>87</v>
      </c>
      <c r="E91" s="639">
        <f t="shared" si="1"/>
        <v>0</v>
      </c>
      <c r="F91" s="482"/>
    </row>
    <row r="92" spans="1:6" ht="12.75" customHeight="1">
      <c r="A92" s="162"/>
      <c r="B92" s="1030" t="s">
        <v>714</v>
      </c>
      <c r="C92" s="644" t="s">
        <v>989</v>
      </c>
      <c r="D92" s="1031">
        <v>163</v>
      </c>
      <c r="E92" s="640">
        <f t="shared" si="1"/>
        <v>0</v>
      </c>
      <c r="F92" s="482"/>
    </row>
    <row r="93" spans="1:6" ht="12.75" customHeight="1">
      <c r="A93" s="162"/>
      <c r="B93" s="1028" t="s">
        <v>984</v>
      </c>
      <c r="C93" s="643" t="s">
        <v>988</v>
      </c>
      <c r="D93" s="1029">
        <v>273</v>
      </c>
      <c r="E93" s="639">
        <f t="shared" si="1"/>
        <v>0</v>
      </c>
      <c r="F93" s="482"/>
    </row>
    <row r="94" spans="1:6" ht="12.75" customHeight="1">
      <c r="A94" s="162"/>
      <c r="B94" s="1030" t="s">
        <v>992</v>
      </c>
      <c r="C94" s="644" t="s">
        <v>993</v>
      </c>
      <c r="D94" s="1031">
        <v>84</v>
      </c>
      <c r="E94" s="640">
        <f t="shared" si="1"/>
        <v>0</v>
      </c>
      <c r="F94" s="482"/>
    </row>
    <row r="95" spans="1:6" ht="12.75" customHeight="1">
      <c r="A95" s="162"/>
      <c r="B95" s="1028" t="s">
        <v>495</v>
      </c>
      <c r="C95" s="643" t="s">
        <v>557</v>
      </c>
      <c r="D95" s="1029">
        <v>154</v>
      </c>
      <c r="E95" s="639">
        <f t="shared" si="1"/>
        <v>0</v>
      </c>
      <c r="F95" s="482"/>
    </row>
    <row r="96" spans="1:6">
      <c r="A96" s="162"/>
      <c r="B96" s="1030" t="s">
        <v>496</v>
      </c>
      <c r="C96" s="644" t="s">
        <v>558</v>
      </c>
      <c r="D96" s="1031">
        <v>87</v>
      </c>
      <c r="E96" s="640">
        <f t="shared" si="1"/>
        <v>0</v>
      </c>
      <c r="F96" s="482"/>
    </row>
    <row r="97" spans="1:6">
      <c r="A97" s="162"/>
      <c r="B97" s="1030" t="s">
        <v>497</v>
      </c>
      <c r="C97" s="644" t="s">
        <v>559</v>
      </c>
      <c r="D97" s="1031">
        <v>225</v>
      </c>
      <c r="E97" s="639">
        <f t="shared" si="1"/>
        <v>0</v>
      </c>
      <c r="F97" s="482"/>
    </row>
    <row r="98" spans="1:6">
      <c r="A98" s="162"/>
      <c r="B98" s="1028" t="s">
        <v>498</v>
      </c>
      <c r="C98" s="643" t="s">
        <v>560</v>
      </c>
      <c r="D98" s="1029">
        <v>225</v>
      </c>
      <c r="E98" s="640">
        <f t="shared" si="1"/>
        <v>0</v>
      </c>
      <c r="F98" s="482"/>
    </row>
    <row r="99" spans="1:6">
      <c r="A99" s="162"/>
      <c r="B99" s="1030" t="s">
        <v>437</v>
      </c>
      <c r="C99" s="644" t="s">
        <v>563</v>
      </c>
      <c r="D99" s="1031">
        <v>209</v>
      </c>
      <c r="E99" s="639">
        <f t="shared" si="1"/>
        <v>0</v>
      </c>
      <c r="F99" s="482"/>
    </row>
    <row r="100" spans="1:6">
      <c r="A100" s="162"/>
      <c r="B100" s="1028" t="s">
        <v>499</v>
      </c>
      <c r="C100" s="643" t="s">
        <v>561</v>
      </c>
      <c r="D100" s="1029">
        <v>184</v>
      </c>
      <c r="E100" s="640">
        <f t="shared" si="1"/>
        <v>0</v>
      </c>
      <c r="F100" s="482"/>
    </row>
    <row r="101" spans="1:6">
      <c r="A101" s="172"/>
      <c r="B101" s="1043" t="s">
        <v>500</v>
      </c>
      <c r="C101" s="647" t="s">
        <v>562</v>
      </c>
      <c r="D101" s="1044">
        <v>160</v>
      </c>
      <c r="E101" s="641">
        <f t="shared" si="1"/>
        <v>0</v>
      </c>
      <c r="F101" s="482"/>
    </row>
    <row r="102" spans="1:6">
      <c r="A102" s="491"/>
      <c r="B102" s="491"/>
      <c r="C102" s="491"/>
      <c r="D102" s="491"/>
      <c r="E102" s="492"/>
      <c r="F102" s="473"/>
    </row>
    <row r="103" spans="1:6" ht="15.75">
      <c r="A103" s="491"/>
      <c r="B103" s="491"/>
      <c r="C103" s="298"/>
      <c r="D103" s="298"/>
      <c r="E103" s="298" t="s">
        <v>1020</v>
      </c>
      <c r="F103" s="473"/>
    </row>
  </sheetData>
  <sheetProtection algorithmName="SHA-512" hashValue="U8BDDzbPTGvKbfBgAyxfysa7HO85oMLy8jsdptzdbGYqi7cK+6/2I7xWbUf9zHqNvKcWbPjIjZiuc/NjqutomA==" saltValue="Rk/Q+O29tUGckTB4UDWVPg==" spinCount="100000" sheet="1" objects="1" scenarios="1" selectLockedCells="1"/>
  <mergeCells count="3">
    <mergeCell ref="C3:C4"/>
    <mergeCell ref="D3:D4"/>
    <mergeCell ref="B3:B4"/>
  </mergeCells>
  <pageMargins left="0.39370078740157483" right="0.19685039370078741" top="0.47244094488188981" bottom="0.27559055118110237" header="0.31496062992125984" footer="0.19685039370078741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K69"/>
  <sheetViews>
    <sheetView view="pageBreakPreview" zoomScaleNormal="100" zoomScaleSheetLayoutView="100" workbookViewId="0">
      <pane ySplit="6" topLeftCell="A7" activePane="bottomLeft" state="frozen"/>
      <selection pane="bottomLeft" activeCell="B8" sqref="B8"/>
    </sheetView>
  </sheetViews>
  <sheetFormatPr defaultColWidth="9.140625" defaultRowHeight="12.75"/>
  <cols>
    <col min="1" max="1" width="3.5703125" style="409" customWidth="1"/>
    <col min="2" max="2" width="40.28515625" style="409" customWidth="1"/>
    <col min="3" max="3" width="17.42578125" style="409" customWidth="1"/>
    <col min="4" max="4" width="16.85546875" style="409" customWidth="1"/>
    <col min="5" max="5" width="16.7109375" style="409" customWidth="1"/>
    <col min="6" max="6" width="12.28515625" style="409" customWidth="1"/>
    <col min="7" max="7" width="12.140625" style="457" customWidth="1"/>
    <col min="8" max="8" width="11.85546875" style="409" customWidth="1"/>
    <col min="9" max="16384" width="9.140625" style="409"/>
  </cols>
  <sheetData>
    <row r="1" spans="1:11" s="275" customFormat="1" ht="23.1" customHeight="1">
      <c r="A1" s="1"/>
      <c r="B1" s="2"/>
      <c r="C1" s="3"/>
      <c r="D1" s="4"/>
      <c r="E1" s="4"/>
      <c r="F1" s="12"/>
      <c r="G1" s="884"/>
      <c r="H1" s="276"/>
    </row>
    <row r="2" spans="1:11" s="275" customFormat="1" ht="30.75" customHeight="1">
      <c r="A2" s="5"/>
      <c r="B2" s="6"/>
      <c r="C2" s="4"/>
      <c r="D2" s="4"/>
      <c r="E2" s="4"/>
      <c r="F2" s="13"/>
      <c r="G2" s="884"/>
      <c r="H2" s="276"/>
    </row>
    <row r="3" spans="1:11" ht="36" customHeight="1" thickBot="1">
      <c r="A3" s="236"/>
      <c r="B3" s="1279" t="s">
        <v>382</v>
      </c>
      <c r="C3" s="1284" t="s">
        <v>2</v>
      </c>
      <c r="D3" s="1285"/>
      <c r="E3" s="1277" t="s">
        <v>1123</v>
      </c>
      <c r="F3" s="1257" t="s">
        <v>881</v>
      </c>
      <c r="G3" s="1046" t="s">
        <v>985</v>
      </c>
      <c r="H3" s="493"/>
    </row>
    <row r="4" spans="1:11" ht="9.75" customHeight="1" thickTop="1">
      <c r="A4" s="237"/>
      <c r="B4" s="1279"/>
      <c r="C4" s="1213"/>
      <c r="D4" s="1214"/>
      <c r="E4" s="1278"/>
      <c r="F4" s="1257"/>
      <c r="G4" s="1294">
        <v>0</v>
      </c>
      <c r="H4" s="1217" t="s">
        <v>674</v>
      </c>
      <c r="I4" s="1290"/>
      <c r="J4" s="1290"/>
      <c r="K4" s="1290"/>
    </row>
    <row r="5" spans="1:11" ht="9.75" customHeight="1" thickBot="1">
      <c r="A5" s="237"/>
      <c r="B5" s="1279"/>
      <c r="C5" s="1215"/>
      <c r="D5" s="1216"/>
      <c r="E5" s="1278"/>
      <c r="F5" s="1257"/>
      <c r="G5" s="1295"/>
      <c r="H5" s="1217"/>
      <c r="I5" s="1290"/>
      <c r="J5" s="1290"/>
      <c r="K5" s="1290"/>
    </row>
    <row r="6" spans="1:11" ht="20.25" customHeight="1" thickTop="1" thickBot="1">
      <c r="A6" s="237"/>
      <c r="B6" s="1225"/>
      <c r="C6" s="18" t="s">
        <v>0</v>
      </c>
      <c r="D6" s="18" t="s">
        <v>3</v>
      </c>
      <c r="E6" s="1243"/>
      <c r="F6" s="1296"/>
      <c r="G6" s="171">
        <v>0</v>
      </c>
      <c r="H6" s="428" t="s">
        <v>712</v>
      </c>
    </row>
    <row r="7" spans="1:11" ht="23.1" customHeight="1" thickTop="1">
      <c r="A7" s="238"/>
      <c r="B7" s="239" t="s">
        <v>608</v>
      </c>
      <c r="C7" s="240"/>
      <c r="D7" s="240"/>
      <c r="E7" s="241"/>
      <c r="F7" s="241"/>
      <c r="G7" s="1100"/>
      <c r="H7" s="413"/>
    </row>
    <row r="8" spans="1:11" ht="15" customHeight="1">
      <c r="A8" s="238"/>
      <c r="B8" s="1049" t="s">
        <v>206</v>
      </c>
      <c r="C8" s="875"/>
      <c r="D8" s="875"/>
      <c r="E8" s="1050"/>
      <c r="F8" s="1050"/>
      <c r="G8" s="494"/>
      <c r="H8" s="413"/>
    </row>
    <row r="9" spans="1:11" ht="21.95" customHeight="1">
      <c r="A9" s="238"/>
      <c r="B9" s="1051" t="s">
        <v>1005</v>
      </c>
      <c r="C9" s="649" t="s">
        <v>1124</v>
      </c>
      <c r="D9" s="650" t="s">
        <v>1125</v>
      </c>
      <c r="E9" s="678" t="s">
        <v>230</v>
      </c>
      <c r="F9" s="1052">
        <v>2449</v>
      </c>
      <c r="G9" s="656">
        <f>IF($G$4=0,0,ROUND((100-$G$6)*$F9/100,0))</f>
        <v>0</v>
      </c>
      <c r="H9" s="702"/>
    </row>
    <row r="10" spans="1:11" ht="21.95" customHeight="1">
      <c r="A10" s="238"/>
      <c r="B10" s="1053" t="s">
        <v>226</v>
      </c>
      <c r="C10" s="651" t="s">
        <v>1126</v>
      </c>
      <c r="D10" s="652" t="s">
        <v>1127</v>
      </c>
      <c r="E10" s="679" t="s">
        <v>230</v>
      </c>
      <c r="F10" s="1054">
        <v>3548</v>
      </c>
      <c r="G10" s="657">
        <f t="shared" ref="G10:G23" si="0">IF($G$4=0,0,ROUND((100-$G$6)*$F10/100,0))</f>
        <v>0</v>
      </c>
      <c r="H10" s="702"/>
    </row>
    <row r="11" spans="1:11" ht="21.95" customHeight="1">
      <c r="A11" s="238"/>
      <c r="B11" s="1055" t="s">
        <v>227</v>
      </c>
      <c r="C11" s="653" t="s">
        <v>1128</v>
      </c>
      <c r="D11" s="572" t="s">
        <v>1129</v>
      </c>
      <c r="E11" s="680" t="s">
        <v>230</v>
      </c>
      <c r="F11" s="1056">
        <v>4150</v>
      </c>
      <c r="G11" s="656">
        <f t="shared" si="0"/>
        <v>0</v>
      </c>
      <c r="H11" s="702"/>
    </row>
    <row r="12" spans="1:11" ht="21.95" customHeight="1">
      <c r="A12" s="238"/>
      <c r="B12" s="1057" t="s">
        <v>228</v>
      </c>
      <c r="C12" s="654" t="s">
        <v>1130</v>
      </c>
      <c r="D12" s="655" t="s">
        <v>1131</v>
      </c>
      <c r="E12" s="681" t="s">
        <v>230</v>
      </c>
      <c r="F12" s="1058">
        <v>6177</v>
      </c>
      <c r="G12" s="658">
        <f t="shared" si="0"/>
        <v>0</v>
      </c>
      <c r="H12" s="702"/>
    </row>
    <row r="13" spans="1:11" ht="15.75" customHeight="1">
      <c r="A13" s="238"/>
      <c r="B13" s="1049" t="s">
        <v>1006</v>
      </c>
      <c r="C13" s="875"/>
      <c r="D13" s="875"/>
      <c r="E13" s="1050"/>
      <c r="F13" s="1050"/>
      <c r="G13" s="494"/>
      <c r="H13" s="466"/>
    </row>
    <row r="14" spans="1:11" ht="13.5" customHeight="1">
      <c r="A14" s="238"/>
      <c r="B14" s="1059" t="s">
        <v>1140</v>
      </c>
      <c r="C14" s="224"/>
      <c r="D14" s="225"/>
      <c r="E14" s="246"/>
      <c r="F14" s="1052">
        <v>7750</v>
      </c>
      <c r="G14" s="659">
        <f>IF($G$4=0,0,ROUND((100-$G$6)*$F14/100,0))</f>
        <v>0</v>
      </c>
      <c r="H14" s="702"/>
    </row>
    <row r="15" spans="1:11" ht="13.5" customHeight="1">
      <c r="A15" s="238"/>
      <c r="B15" s="1060" t="s">
        <v>1141</v>
      </c>
      <c r="C15" s="229"/>
      <c r="D15" s="234"/>
      <c r="E15" s="235"/>
      <c r="F15" s="1061">
        <v>7750</v>
      </c>
      <c r="G15" s="660">
        <f t="shared" si="0"/>
        <v>0</v>
      </c>
      <c r="H15" s="702"/>
    </row>
    <row r="16" spans="1:11" ht="13.5" customHeight="1">
      <c r="A16" s="238"/>
      <c r="B16" s="1062" t="s">
        <v>1143</v>
      </c>
      <c r="C16" s="226"/>
      <c r="D16" s="227"/>
      <c r="E16" s="222"/>
      <c r="F16" s="1056">
        <v>5397</v>
      </c>
      <c r="G16" s="656">
        <f t="shared" si="0"/>
        <v>0</v>
      </c>
      <c r="H16" s="702"/>
    </row>
    <row r="17" spans="1:8" ht="13.5" customHeight="1">
      <c r="A17" s="238"/>
      <c r="B17" s="1063" t="s">
        <v>1142</v>
      </c>
      <c r="C17" s="231"/>
      <c r="D17" s="648"/>
      <c r="E17" s="233"/>
      <c r="F17" s="1064">
        <v>5397</v>
      </c>
      <c r="G17" s="660">
        <f>IF($G$4=0,0,ROUND((100-$G$6)*$F17/100,0))</f>
        <v>0</v>
      </c>
      <c r="H17" s="702"/>
    </row>
    <row r="18" spans="1:8" ht="13.5" customHeight="1">
      <c r="A18" s="238"/>
      <c r="B18" s="1065" t="s">
        <v>1144</v>
      </c>
      <c r="C18" s="224"/>
      <c r="D18" s="225"/>
      <c r="E18" s="221"/>
      <c r="F18" s="1066">
        <v>510</v>
      </c>
      <c r="G18" s="661">
        <f t="shared" si="0"/>
        <v>0</v>
      </c>
      <c r="H18" s="702"/>
    </row>
    <row r="19" spans="1:8" ht="13.5" customHeight="1">
      <c r="A19" s="238"/>
      <c r="B19" s="1060" t="s">
        <v>1145</v>
      </c>
      <c r="C19" s="229"/>
      <c r="D19" s="229"/>
      <c r="E19" s="230"/>
      <c r="F19" s="1061">
        <v>2132</v>
      </c>
      <c r="G19" s="660">
        <f t="shared" si="0"/>
        <v>0</v>
      </c>
      <c r="H19" s="702"/>
    </row>
    <row r="20" spans="1:8" ht="13.5" customHeight="1">
      <c r="A20" s="238"/>
      <c r="B20" s="1067" t="s">
        <v>1146</v>
      </c>
      <c r="C20" s="228"/>
      <c r="D20" s="228"/>
      <c r="E20" s="247"/>
      <c r="F20" s="1068">
        <v>2822</v>
      </c>
      <c r="G20" s="662">
        <f t="shared" si="0"/>
        <v>0</v>
      </c>
      <c r="H20" s="702"/>
    </row>
    <row r="21" spans="1:8" ht="15.75" customHeight="1">
      <c r="A21" s="238"/>
      <c r="B21" s="1049" t="s">
        <v>1007</v>
      </c>
      <c r="C21" s="875"/>
      <c r="D21" s="875"/>
      <c r="E21" s="1050"/>
      <c r="F21" s="1050"/>
      <c r="G21" s="494"/>
      <c r="H21" s="466"/>
    </row>
    <row r="22" spans="1:8" ht="12.75" customHeight="1">
      <c r="A22" s="238"/>
      <c r="B22" s="1069" t="s">
        <v>1147</v>
      </c>
      <c r="C22" s="224"/>
      <c r="D22" s="225"/>
      <c r="E22" s="221"/>
      <c r="F22" s="1066">
        <v>3523</v>
      </c>
      <c r="G22" s="661">
        <f t="shared" si="0"/>
        <v>0</v>
      </c>
      <c r="H22" s="702"/>
    </row>
    <row r="23" spans="1:8" ht="12.75" customHeight="1">
      <c r="A23" s="238"/>
      <c r="B23" s="1070" t="s">
        <v>1148</v>
      </c>
      <c r="C23" s="229"/>
      <c r="D23" s="234"/>
      <c r="E23" s="235"/>
      <c r="F23" s="1061">
        <v>3770</v>
      </c>
      <c r="G23" s="660">
        <f t="shared" si="0"/>
        <v>0</v>
      </c>
      <c r="H23" s="702"/>
    </row>
    <row r="24" spans="1:8" ht="15.75" customHeight="1">
      <c r="A24" s="238"/>
      <c r="B24" s="1049" t="s">
        <v>111</v>
      </c>
      <c r="C24" s="875"/>
      <c r="D24" s="875"/>
      <c r="E24" s="1050"/>
      <c r="F24" s="1050"/>
      <c r="G24" s="494"/>
      <c r="H24" s="398"/>
    </row>
    <row r="25" spans="1:8" ht="13.5" customHeight="1">
      <c r="A25" s="238"/>
      <c r="B25" s="1059" t="s">
        <v>1149</v>
      </c>
      <c r="C25" s="224"/>
      <c r="D25" s="225"/>
      <c r="E25" s="246"/>
      <c r="F25" s="1052">
        <v>241</v>
      </c>
      <c r="G25" s="663">
        <f>IF($G$6=0,0,ROUND((100-$G$6)*$F25/100,0))</f>
        <v>0</v>
      </c>
      <c r="H25" s="482"/>
    </row>
    <row r="26" spans="1:8" ht="13.5" customHeight="1">
      <c r="A26" s="238"/>
      <c r="B26" s="1060" t="s">
        <v>1150</v>
      </c>
      <c r="C26" s="229"/>
      <c r="D26" s="234"/>
      <c r="E26" s="235"/>
      <c r="F26" s="1061">
        <v>28</v>
      </c>
      <c r="G26" s="640">
        <f>IF($G$6=0,0,ROUND((100-$G$6)*$F26/100,0))</f>
        <v>0</v>
      </c>
      <c r="H26" s="482"/>
    </row>
    <row r="27" spans="1:8" ht="13.5" customHeight="1">
      <c r="A27" s="238"/>
      <c r="B27" s="1062" t="s">
        <v>1151</v>
      </c>
      <c r="C27" s="226"/>
      <c r="D27" s="227"/>
      <c r="E27" s="222"/>
      <c r="F27" s="1056">
        <v>571</v>
      </c>
      <c r="G27" s="663">
        <f t="shared" ref="G27:G33" si="1">IF($G$6=0,0,ROUND((100-$G$6)*$F27/100,0))</f>
        <v>0</v>
      </c>
      <c r="H27" s="482"/>
    </row>
    <row r="28" spans="1:8" ht="13.5" customHeight="1">
      <c r="A28" s="238"/>
      <c r="B28" s="1063" t="s">
        <v>1152</v>
      </c>
      <c r="C28" s="231"/>
      <c r="D28" s="232"/>
      <c r="E28" s="233"/>
      <c r="F28" s="1064">
        <v>571</v>
      </c>
      <c r="G28" s="640">
        <f t="shared" si="1"/>
        <v>0</v>
      </c>
      <c r="H28" s="482"/>
    </row>
    <row r="29" spans="1:8" ht="13.5" customHeight="1">
      <c r="A29" s="238"/>
      <c r="B29" s="1065" t="s">
        <v>1153</v>
      </c>
      <c r="C29" s="224"/>
      <c r="D29" s="225"/>
      <c r="E29" s="221"/>
      <c r="F29" s="1066">
        <v>771</v>
      </c>
      <c r="G29" s="663">
        <f t="shared" si="1"/>
        <v>0</v>
      </c>
      <c r="H29" s="482"/>
    </row>
    <row r="30" spans="1:8" ht="13.5" customHeight="1">
      <c r="A30" s="238"/>
      <c r="B30" s="1060" t="s">
        <v>1154</v>
      </c>
      <c r="C30" s="229"/>
      <c r="D30" s="229"/>
      <c r="E30" s="230"/>
      <c r="F30" s="1061">
        <v>839</v>
      </c>
      <c r="G30" s="640">
        <f t="shared" si="1"/>
        <v>0</v>
      </c>
      <c r="H30" s="482"/>
    </row>
    <row r="31" spans="1:8" ht="13.5" customHeight="1">
      <c r="A31" s="238"/>
      <c r="B31" s="1062" t="s">
        <v>1155</v>
      </c>
      <c r="C31" s="226"/>
      <c r="D31" s="226"/>
      <c r="E31" s="223"/>
      <c r="F31" s="1056">
        <v>152</v>
      </c>
      <c r="G31" s="663">
        <f t="shared" si="1"/>
        <v>0</v>
      </c>
      <c r="H31" s="482"/>
    </row>
    <row r="32" spans="1:8" ht="13.5" customHeight="1">
      <c r="A32" s="238"/>
      <c r="B32" s="1063" t="s">
        <v>1156</v>
      </c>
      <c r="C32" s="231"/>
      <c r="D32" s="231"/>
      <c r="E32" s="242"/>
      <c r="F32" s="1064">
        <v>152</v>
      </c>
      <c r="G32" s="640">
        <f t="shared" si="1"/>
        <v>0</v>
      </c>
      <c r="H32" s="482"/>
    </row>
    <row r="33" spans="1:8" ht="13.5" customHeight="1">
      <c r="A33" s="238"/>
      <c r="B33" s="1067" t="s">
        <v>1157</v>
      </c>
      <c r="C33" s="228"/>
      <c r="D33" s="228"/>
      <c r="E33" s="247"/>
      <c r="F33" s="1068">
        <v>89</v>
      </c>
      <c r="G33" s="663">
        <f t="shared" si="1"/>
        <v>0</v>
      </c>
      <c r="H33" s="482"/>
    </row>
    <row r="34" spans="1:8" ht="23.1" customHeight="1">
      <c r="A34" s="238"/>
      <c r="B34" s="239" t="s">
        <v>609</v>
      </c>
      <c r="C34" s="261"/>
      <c r="D34" s="261"/>
      <c r="E34" s="261"/>
      <c r="F34" s="261"/>
      <c r="G34" s="1101"/>
      <c r="H34" s="466"/>
    </row>
    <row r="35" spans="1:8" ht="15.75" customHeight="1">
      <c r="A35" s="238"/>
      <c r="B35" s="1049" t="s">
        <v>1008</v>
      </c>
      <c r="C35" s="875"/>
      <c r="D35" s="875"/>
      <c r="E35" s="1050"/>
      <c r="F35" s="1050"/>
      <c r="G35" s="494"/>
      <c r="H35" s="413"/>
    </row>
    <row r="36" spans="1:8" ht="26.1" customHeight="1">
      <c r="A36" s="238"/>
      <c r="B36" s="1071" t="s">
        <v>216</v>
      </c>
      <c r="C36" s="676" t="s">
        <v>153</v>
      </c>
      <c r="D36" s="677">
        <v>30</v>
      </c>
      <c r="E36" s="219" t="s">
        <v>229</v>
      </c>
      <c r="F36" s="1066">
        <v>52918</v>
      </c>
      <c r="G36" s="661">
        <f>IF($G$4=0,0,ROUND((100-$G$6)*$F36/100,0))</f>
        <v>0</v>
      </c>
      <c r="H36" s="702"/>
    </row>
    <row r="37" spans="1:8" ht="15.75" customHeight="1">
      <c r="A37" s="238"/>
      <c r="B37" s="1049" t="s">
        <v>111</v>
      </c>
      <c r="C37" s="875"/>
      <c r="D37" s="875"/>
      <c r="E37" s="1050"/>
      <c r="F37" s="1050"/>
      <c r="G37" s="494"/>
      <c r="H37" s="398"/>
    </row>
    <row r="38" spans="1:8" ht="13.5" customHeight="1">
      <c r="A38" s="238"/>
      <c r="B38" s="1072" t="s">
        <v>1132</v>
      </c>
      <c r="C38" s="224"/>
      <c r="D38" s="225"/>
      <c r="E38" s="246"/>
      <c r="F38" s="1052">
        <v>937</v>
      </c>
      <c r="G38" s="664">
        <f>IF($G$6=0,0,ROUND((100-$G$6)*$F38/100,0))</f>
        <v>0</v>
      </c>
      <c r="H38" s="482"/>
    </row>
    <row r="39" spans="1:8" ht="13.5" customHeight="1">
      <c r="A39" s="238"/>
      <c r="B39" s="1060" t="s">
        <v>1133</v>
      </c>
      <c r="C39" s="229"/>
      <c r="D39" s="234"/>
      <c r="E39" s="235"/>
      <c r="F39" s="1061">
        <v>445</v>
      </c>
      <c r="G39" s="640">
        <f t="shared" ref="G39:G43" si="2">IF($G$6=0,0,ROUND((100-$G$6)*$F39/100,0))</f>
        <v>0</v>
      </c>
      <c r="H39" s="482"/>
    </row>
    <row r="40" spans="1:8" ht="13.5" customHeight="1">
      <c r="A40" s="238"/>
      <c r="B40" s="1062" t="s">
        <v>1134</v>
      </c>
      <c r="C40" s="226"/>
      <c r="D40" s="227"/>
      <c r="E40" s="222"/>
      <c r="F40" s="1056">
        <v>445</v>
      </c>
      <c r="G40" s="663">
        <f t="shared" si="2"/>
        <v>0</v>
      </c>
      <c r="H40" s="482"/>
    </row>
    <row r="41" spans="1:8" ht="13.5" customHeight="1">
      <c r="A41" s="238"/>
      <c r="B41" s="1063" t="s">
        <v>1135</v>
      </c>
      <c r="C41" s="231"/>
      <c r="D41" s="232"/>
      <c r="E41" s="233"/>
      <c r="F41" s="1064">
        <v>1221</v>
      </c>
      <c r="G41" s="640">
        <f t="shared" si="2"/>
        <v>0</v>
      </c>
      <c r="H41" s="482"/>
    </row>
    <row r="42" spans="1:8" ht="13.5" customHeight="1">
      <c r="A42" s="238"/>
      <c r="B42" s="1073" t="s">
        <v>1136</v>
      </c>
      <c r="C42" s="224"/>
      <c r="D42" s="225"/>
      <c r="E42" s="221"/>
      <c r="F42" s="1066">
        <v>2381</v>
      </c>
      <c r="G42" s="663">
        <f t="shared" si="2"/>
        <v>0</v>
      </c>
      <c r="H42" s="482"/>
    </row>
    <row r="43" spans="1:8" ht="13.5" customHeight="1">
      <c r="A43" s="238"/>
      <c r="B43" s="1074" t="s">
        <v>1137</v>
      </c>
      <c r="C43" s="248"/>
      <c r="D43" s="248"/>
      <c r="E43" s="249"/>
      <c r="F43" s="1075">
        <v>876</v>
      </c>
      <c r="G43" s="665">
        <f t="shared" si="2"/>
        <v>0</v>
      </c>
      <c r="H43" s="482"/>
    </row>
    <row r="44" spans="1:8" ht="15.75" customHeight="1">
      <c r="A44" s="238"/>
      <c r="B44" s="1049" t="s">
        <v>231</v>
      </c>
      <c r="C44" s="875"/>
      <c r="D44" s="875"/>
      <c r="E44" s="1050"/>
      <c r="F44" s="1050"/>
      <c r="G44" s="494"/>
      <c r="H44" s="398"/>
    </row>
    <row r="45" spans="1:8" ht="13.5" customHeight="1">
      <c r="A45" s="238"/>
      <c r="B45" s="1076" t="s">
        <v>1138</v>
      </c>
      <c r="C45" s="251"/>
      <c r="D45" s="252"/>
      <c r="E45" s="253"/>
      <c r="F45" s="1077">
        <v>6113</v>
      </c>
      <c r="G45" s="666">
        <f t="shared" ref="G45:G46" si="3">IF($G$6=0,0,ROUND((100-$G$6)*$F45/100,0))</f>
        <v>0</v>
      </c>
      <c r="H45" s="482"/>
    </row>
    <row r="46" spans="1:8" ht="13.5" customHeight="1">
      <c r="A46" s="238"/>
      <c r="B46" s="1078" t="s">
        <v>1139</v>
      </c>
      <c r="C46" s="254"/>
      <c r="D46" s="255"/>
      <c r="E46" s="256"/>
      <c r="F46" s="1079">
        <v>267</v>
      </c>
      <c r="G46" s="665">
        <f t="shared" si="3"/>
        <v>0</v>
      </c>
      <c r="H46" s="482"/>
    </row>
    <row r="47" spans="1:8" ht="23.25" customHeight="1">
      <c r="A47" s="250"/>
      <c r="B47" s="1080"/>
      <c r="C47" s="1081"/>
      <c r="D47" s="1082"/>
      <c r="E47" s="1083"/>
      <c r="F47" s="1084"/>
      <c r="G47" s="495"/>
      <c r="H47" s="466"/>
    </row>
    <row r="48" spans="1:8" ht="21.95" customHeight="1">
      <c r="A48" s="260"/>
      <c r="B48" s="243" t="s">
        <v>590</v>
      </c>
      <c r="C48" s="244"/>
      <c r="D48" s="244"/>
      <c r="E48" s="245"/>
      <c r="F48" s="245"/>
      <c r="G48" s="1102"/>
      <c r="H48" s="390"/>
    </row>
    <row r="49" spans="1:8" ht="13.5" customHeight="1">
      <c r="A49" s="260"/>
      <c r="B49" s="1051" t="s">
        <v>578</v>
      </c>
      <c r="C49" s="1286" t="s">
        <v>1009</v>
      </c>
      <c r="D49" s="1287"/>
      <c r="E49" s="1291" t="s">
        <v>591</v>
      </c>
      <c r="F49" s="1052">
        <v>1758</v>
      </c>
      <c r="G49" s="659">
        <f t="shared" ref="G49:G66" si="4">IF($G$4=0,0,ROUND((100-$G$6)*$F49/100,0))</f>
        <v>0</v>
      </c>
      <c r="H49" s="281"/>
    </row>
    <row r="50" spans="1:8" ht="13.5" customHeight="1">
      <c r="A50" s="260"/>
      <c r="B50" s="1085" t="s">
        <v>584</v>
      </c>
      <c r="C50" s="1282"/>
      <c r="D50" s="1283"/>
      <c r="E50" s="1275"/>
      <c r="F50" s="1061">
        <v>1913</v>
      </c>
      <c r="G50" s="660">
        <f t="shared" si="4"/>
        <v>0</v>
      </c>
      <c r="H50" s="281"/>
    </row>
    <row r="51" spans="1:8" ht="13.5" customHeight="1">
      <c r="A51" s="260"/>
      <c r="B51" s="1086" t="s">
        <v>579</v>
      </c>
      <c r="C51" s="1280" t="s">
        <v>1010</v>
      </c>
      <c r="D51" s="1281"/>
      <c r="E51" s="1274" t="s">
        <v>592</v>
      </c>
      <c r="F51" s="1066">
        <v>2068</v>
      </c>
      <c r="G51" s="661">
        <f t="shared" si="4"/>
        <v>0</v>
      </c>
      <c r="H51" s="281"/>
    </row>
    <row r="52" spans="1:8" ht="13.5" customHeight="1">
      <c r="A52" s="260"/>
      <c r="B52" s="1085" t="s">
        <v>585</v>
      </c>
      <c r="C52" s="1282"/>
      <c r="D52" s="1283"/>
      <c r="E52" s="1275"/>
      <c r="F52" s="1061">
        <v>2110</v>
      </c>
      <c r="G52" s="660">
        <f t="shared" si="4"/>
        <v>0</v>
      </c>
      <c r="H52" s="281"/>
    </row>
    <row r="53" spans="1:8" ht="13.5" customHeight="1">
      <c r="A53" s="260"/>
      <c r="B53" s="1086" t="s">
        <v>580</v>
      </c>
      <c r="C53" s="1280" t="s">
        <v>1011</v>
      </c>
      <c r="D53" s="1281"/>
      <c r="E53" s="1292" t="s">
        <v>592</v>
      </c>
      <c r="F53" s="1066">
        <v>2628</v>
      </c>
      <c r="G53" s="661">
        <f t="shared" si="4"/>
        <v>0</v>
      </c>
      <c r="H53" s="281"/>
    </row>
    <row r="54" spans="1:8" ht="13.5" customHeight="1">
      <c r="A54" s="260"/>
      <c r="B54" s="1085" t="s">
        <v>586</v>
      </c>
      <c r="C54" s="1282"/>
      <c r="D54" s="1283"/>
      <c r="E54" s="1293"/>
      <c r="F54" s="1061">
        <v>2545</v>
      </c>
      <c r="G54" s="660">
        <f t="shared" si="4"/>
        <v>0</v>
      </c>
      <c r="H54" s="281"/>
    </row>
    <row r="55" spans="1:8" ht="13.5" customHeight="1">
      <c r="A55" s="260"/>
      <c r="B55" s="1086" t="s">
        <v>581</v>
      </c>
      <c r="C55" s="1280" t="s">
        <v>1012</v>
      </c>
      <c r="D55" s="1281"/>
      <c r="E55" s="1274" t="s">
        <v>593</v>
      </c>
      <c r="F55" s="1066">
        <v>2822</v>
      </c>
      <c r="G55" s="661">
        <f t="shared" si="4"/>
        <v>0</v>
      </c>
      <c r="H55" s="281"/>
    </row>
    <row r="56" spans="1:8" ht="13.5" customHeight="1">
      <c r="A56" s="260"/>
      <c r="B56" s="1085" t="s">
        <v>587</v>
      </c>
      <c r="C56" s="1282"/>
      <c r="D56" s="1283"/>
      <c r="E56" s="1275"/>
      <c r="F56" s="1061">
        <v>3110</v>
      </c>
      <c r="G56" s="660">
        <f t="shared" si="4"/>
        <v>0</v>
      </c>
      <c r="H56" s="281"/>
    </row>
    <row r="57" spans="1:8" ht="13.5" customHeight="1">
      <c r="A57" s="260"/>
      <c r="B57" s="1086" t="s">
        <v>582</v>
      </c>
      <c r="C57" s="1280" t="s">
        <v>1013</v>
      </c>
      <c r="D57" s="1281"/>
      <c r="E57" s="1274" t="s">
        <v>594</v>
      </c>
      <c r="F57" s="1066">
        <v>4235</v>
      </c>
      <c r="G57" s="661">
        <f t="shared" si="4"/>
        <v>0</v>
      </c>
      <c r="H57" s="281"/>
    </row>
    <row r="58" spans="1:8" ht="13.5" customHeight="1">
      <c r="A58" s="260"/>
      <c r="B58" s="1085" t="s">
        <v>588</v>
      </c>
      <c r="C58" s="1282"/>
      <c r="D58" s="1283"/>
      <c r="E58" s="1275"/>
      <c r="F58" s="1061">
        <v>4368</v>
      </c>
      <c r="G58" s="660">
        <f t="shared" si="4"/>
        <v>0</v>
      </c>
      <c r="H58" s="281"/>
    </row>
    <row r="59" spans="1:8" ht="13.5" customHeight="1">
      <c r="A59" s="260"/>
      <c r="B59" s="1086" t="s">
        <v>583</v>
      </c>
      <c r="C59" s="1280" t="s">
        <v>1014</v>
      </c>
      <c r="D59" s="1281"/>
      <c r="E59" s="1274" t="s">
        <v>105</v>
      </c>
      <c r="F59" s="1066">
        <v>4757</v>
      </c>
      <c r="G59" s="661">
        <f t="shared" si="4"/>
        <v>0</v>
      </c>
      <c r="H59" s="281"/>
    </row>
    <row r="60" spans="1:8" ht="13.5" customHeight="1">
      <c r="A60" s="260"/>
      <c r="B60" s="1087" t="s">
        <v>589</v>
      </c>
      <c r="C60" s="1288"/>
      <c r="D60" s="1289"/>
      <c r="E60" s="1276"/>
      <c r="F60" s="1075">
        <v>4828</v>
      </c>
      <c r="G60" s="667">
        <f t="shared" si="4"/>
        <v>0</v>
      </c>
      <c r="H60" s="281"/>
    </row>
    <row r="61" spans="1:8" ht="21.95" customHeight="1">
      <c r="A61" s="262"/>
      <c r="B61" s="259" t="s">
        <v>610</v>
      </c>
      <c r="C61" s="244"/>
      <c r="D61" s="244"/>
      <c r="E61" s="245"/>
      <c r="F61" s="245"/>
      <c r="G61" s="1102"/>
      <c r="H61" s="390"/>
    </row>
    <row r="62" spans="1:8" ht="13.5" customHeight="1">
      <c r="A62" s="260"/>
      <c r="B62" s="1088" t="s">
        <v>595</v>
      </c>
      <c r="C62" s="670" t="s">
        <v>596</v>
      </c>
      <c r="D62" s="596" t="s">
        <v>597</v>
      </c>
      <c r="E62" s="257"/>
      <c r="F62" s="1089">
        <v>2413</v>
      </c>
      <c r="G62" s="668">
        <f t="shared" si="4"/>
        <v>0</v>
      </c>
      <c r="H62" s="281"/>
    </row>
    <row r="63" spans="1:8" ht="13.5" customHeight="1">
      <c r="A63" s="260"/>
      <c r="B63" s="1090" t="s">
        <v>598</v>
      </c>
      <c r="C63" s="671" t="s">
        <v>599</v>
      </c>
      <c r="D63" s="672" t="s">
        <v>600</v>
      </c>
      <c r="E63" s="220"/>
      <c r="F63" s="1091">
        <v>2565</v>
      </c>
      <c r="G63" s="657">
        <f t="shared" si="4"/>
        <v>0</v>
      </c>
      <c r="H63" s="281"/>
    </row>
    <row r="64" spans="1:8" ht="13.5" customHeight="1">
      <c r="A64" s="260"/>
      <c r="B64" s="1092" t="s">
        <v>601</v>
      </c>
      <c r="C64" s="673" t="s">
        <v>602</v>
      </c>
      <c r="D64" s="674" t="s">
        <v>599</v>
      </c>
      <c r="E64" s="258"/>
      <c r="F64" s="1093">
        <v>3557</v>
      </c>
      <c r="G64" s="669">
        <f t="shared" si="4"/>
        <v>0</v>
      </c>
      <c r="H64" s="281"/>
    </row>
    <row r="65" spans="1:8" ht="13.5" customHeight="1">
      <c r="A65" s="260"/>
      <c r="B65" s="1090" t="s">
        <v>603</v>
      </c>
      <c r="C65" s="671" t="s">
        <v>604</v>
      </c>
      <c r="D65" s="675" t="s">
        <v>605</v>
      </c>
      <c r="E65" s="220"/>
      <c r="F65" s="1091">
        <v>4568</v>
      </c>
      <c r="G65" s="657">
        <f t="shared" si="4"/>
        <v>0</v>
      </c>
      <c r="H65" s="281"/>
    </row>
    <row r="66" spans="1:8" ht="13.5" customHeight="1">
      <c r="A66" s="260"/>
      <c r="B66" s="1092" t="s">
        <v>606</v>
      </c>
      <c r="C66" s="673" t="s">
        <v>607</v>
      </c>
      <c r="D66" s="674" t="s">
        <v>604</v>
      </c>
      <c r="E66" s="258"/>
      <c r="F66" s="1093">
        <v>4893</v>
      </c>
      <c r="G66" s="669">
        <f t="shared" si="4"/>
        <v>0</v>
      </c>
      <c r="H66" s="281"/>
    </row>
    <row r="67" spans="1:8" ht="19.5" customHeight="1">
      <c r="A67" s="263"/>
      <c r="B67" s="1094"/>
      <c r="C67" s="1095"/>
      <c r="D67" s="1095"/>
      <c r="E67" s="1095"/>
      <c r="F67" s="1095"/>
      <c r="G67" s="496"/>
      <c r="H67" s="497"/>
    </row>
    <row r="68" spans="1:8" ht="12.75" customHeight="1">
      <c r="A68" s="491"/>
      <c r="B68" s="1096"/>
      <c r="C68" s="1097"/>
      <c r="D68" s="1021"/>
      <c r="E68" s="1098"/>
      <c r="F68" s="1099"/>
      <c r="G68" s="492"/>
      <c r="H68" s="491"/>
    </row>
    <row r="69" spans="1:8" s="275" customFormat="1" ht="15" customHeight="1">
      <c r="A69" s="276"/>
      <c r="B69" s="881"/>
      <c r="C69" s="882"/>
      <c r="D69" s="882"/>
      <c r="E69" s="882"/>
      <c r="F69" s="298"/>
      <c r="G69" s="298" t="s">
        <v>1021</v>
      </c>
      <c r="H69" s="276"/>
    </row>
  </sheetData>
  <sheetProtection algorithmName="SHA-512" hashValue="zrufwNnyUUdfaKrBEbJKxuK7k8ZIqS7QYi6BMpok6uTO1e0iI7NwypsV40Gae+NzuedckTm86GndU9HJ1oWOCg==" saltValue="BT7FDKfD3EkTkw6N3BAAtA==" spinCount="100000" sheet="1" objects="1" scenarios="1" selectLockedCells="1"/>
  <mergeCells count="18">
    <mergeCell ref="H4:K5"/>
    <mergeCell ref="E49:E50"/>
    <mergeCell ref="E51:E52"/>
    <mergeCell ref="E53:E54"/>
    <mergeCell ref="E55:E56"/>
    <mergeCell ref="G4:G5"/>
    <mergeCell ref="F3:F6"/>
    <mergeCell ref="E57:E58"/>
    <mergeCell ref="E59:E60"/>
    <mergeCell ref="E3:E6"/>
    <mergeCell ref="B3:B6"/>
    <mergeCell ref="C51:D52"/>
    <mergeCell ref="C3:D5"/>
    <mergeCell ref="C49:D50"/>
    <mergeCell ref="C59:D60"/>
    <mergeCell ref="C57:D58"/>
    <mergeCell ref="C55:D56"/>
    <mergeCell ref="C53:D54"/>
  </mergeCells>
  <pageMargins left="0.49212598425196852" right="0.19685039370078741" top="0.51181102362204722" bottom="0.19685039370078741" header="0.31496062992125984" footer="0.31496062992125984"/>
  <pageSetup paperSize="9" scale="81" orientation="portrait" r:id="rId1"/>
  <ignoredErrors>
    <ignoredError sqref="G24 G35 G37 G39:G4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J59"/>
  <sheetViews>
    <sheetView view="pageBreakPreview" zoomScaleNormal="85" zoomScaleSheetLayoutView="100" workbookViewId="0">
      <selection activeCell="B27" sqref="B27"/>
    </sheetView>
  </sheetViews>
  <sheetFormatPr defaultColWidth="9.140625" defaultRowHeight="12.75"/>
  <cols>
    <col min="1" max="1" width="3.28515625" style="409" customWidth="1"/>
    <col min="2" max="2" width="20.140625" style="409" customWidth="1"/>
    <col min="3" max="3" width="79" style="409" customWidth="1"/>
    <col min="4" max="4" width="12" style="409" customWidth="1"/>
    <col min="5" max="5" width="12.140625" style="457" customWidth="1"/>
    <col min="6" max="6" width="11.28515625" style="458" customWidth="1"/>
    <col min="7" max="7" width="11.5703125" style="409" customWidth="1"/>
    <col min="8" max="8" width="7.5703125" style="409" customWidth="1"/>
    <col min="9" max="9" width="13.7109375" style="409" customWidth="1"/>
    <col min="10" max="10" width="18.28515625" style="409" customWidth="1"/>
    <col min="11" max="12" width="9.140625" style="409"/>
    <col min="13" max="15" width="9.7109375" style="409" bestFit="1" customWidth="1"/>
    <col min="16" max="16384" width="9.140625" style="409"/>
  </cols>
  <sheetData>
    <row r="1" spans="1:10" s="275" customFormat="1" ht="23.1" customHeight="1">
      <c r="A1" s="1"/>
      <c r="B1" s="2"/>
      <c r="C1" s="3"/>
      <c r="D1" s="12"/>
      <c r="E1" s="1045"/>
      <c r="F1" s="476"/>
    </row>
    <row r="2" spans="1:10" s="275" customFormat="1" ht="32.25" customHeight="1">
      <c r="A2" s="5"/>
      <c r="B2" s="6"/>
      <c r="C2" s="4"/>
      <c r="D2" s="13"/>
      <c r="E2" s="1045"/>
      <c r="F2" s="476"/>
    </row>
    <row r="3" spans="1:10" ht="41.25" customHeight="1" thickBot="1">
      <c r="A3" s="14"/>
      <c r="B3" s="1272" t="s">
        <v>383</v>
      </c>
      <c r="C3" s="1268" t="s">
        <v>517</v>
      </c>
      <c r="D3" s="1270" t="s">
        <v>881</v>
      </c>
      <c r="E3" s="1046" t="s">
        <v>985</v>
      </c>
      <c r="F3" s="493"/>
    </row>
    <row r="4" spans="1:10" ht="9.75" customHeight="1" thickTop="1">
      <c r="A4" s="264"/>
      <c r="B4" s="1297"/>
      <c r="C4" s="1299"/>
      <c r="D4" s="1301"/>
      <c r="E4" s="1294">
        <v>0</v>
      </c>
      <c r="F4" s="1217" t="s">
        <v>674</v>
      </c>
      <c r="G4" s="1290"/>
      <c r="H4" s="1290"/>
      <c r="I4" s="1290"/>
    </row>
    <row r="5" spans="1:10" ht="9.75" customHeight="1" thickBot="1">
      <c r="A5" s="264"/>
      <c r="B5" s="1297"/>
      <c r="C5" s="1299"/>
      <c r="D5" s="1301"/>
      <c r="E5" s="1295"/>
      <c r="F5" s="1217"/>
      <c r="G5" s="1290"/>
      <c r="H5" s="1290"/>
      <c r="I5" s="1290"/>
    </row>
    <row r="6" spans="1:10" ht="20.25" customHeight="1" thickTop="1" thickBot="1">
      <c r="A6" s="264"/>
      <c r="B6" s="1298"/>
      <c r="C6" s="1300"/>
      <c r="D6" s="1302"/>
      <c r="E6" s="171">
        <v>0</v>
      </c>
      <c r="F6" s="428" t="s">
        <v>712</v>
      </c>
      <c r="G6" s="450"/>
      <c r="H6" s="450"/>
      <c r="I6" s="450"/>
    </row>
    <row r="7" spans="1:10" s="480" customFormat="1" ht="20.100000000000001" customHeight="1" thickTop="1">
      <c r="A7" s="264"/>
      <c r="B7" s="15" t="s">
        <v>644</v>
      </c>
      <c r="C7" s="16"/>
      <c r="D7" s="16"/>
      <c r="E7" s="1112"/>
      <c r="F7" s="479"/>
    </row>
    <row r="8" spans="1:10" ht="15" customHeight="1">
      <c r="A8" s="264"/>
      <c r="B8" s="1022" t="s">
        <v>647</v>
      </c>
      <c r="C8" s="1023"/>
      <c r="D8" s="1023"/>
      <c r="E8" s="481"/>
      <c r="F8" s="479"/>
    </row>
    <row r="9" spans="1:10" ht="13.5" customHeight="1">
      <c r="A9" s="264"/>
      <c r="B9" s="1103" t="s">
        <v>622</v>
      </c>
      <c r="C9" s="687" t="s">
        <v>645</v>
      </c>
      <c r="D9" s="1104">
        <v>1745</v>
      </c>
      <c r="E9" s="682">
        <f>IF($E$4=0,0,ROUND(D9*(100%-$E$4%),0))</f>
        <v>0</v>
      </c>
      <c r="F9" s="702"/>
      <c r="G9" s="498"/>
    </row>
    <row r="10" spans="1:10" ht="13.5" customHeight="1">
      <c r="A10" s="264"/>
      <c r="B10" s="1030" t="s">
        <v>623</v>
      </c>
      <c r="C10" s="688" t="s">
        <v>646</v>
      </c>
      <c r="D10" s="1008">
        <v>1878</v>
      </c>
      <c r="E10" s="683">
        <f t="shared" ref="E10:E11" si="0">IF($E$4=0,0,ROUND(D10*(100%-$E$4%),0))</f>
        <v>0</v>
      </c>
      <c r="F10" s="702"/>
      <c r="G10" s="498"/>
    </row>
    <row r="11" spans="1:10" ht="13.5" customHeight="1">
      <c r="A11" s="264"/>
      <c r="B11" s="1028" t="s">
        <v>624</v>
      </c>
      <c r="C11" s="689" t="s">
        <v>669</v>
      </c>
      <c r="D11" s="1105">
        <v>1995</v>
      </c>
      <c r="E11" s="682">
        <f t="shared" si="0"/>
        <v>0</v>
      </c>
      <c r="F11" s="702"/>
      <c r="G11" s="498"/>
    </row>
    <row r="12" spans="1:10" ht="15" customHeight="1">
      <c r="A12" s="264"/>
      <c r="B12" s="1022" t="s">
        <v>658</v>
      </c>
      <c r="C12" s="1023"/>
      <c r="D12" s="1023"/>
      <c r="E12" s="499"/>
      <c r="F12" s="478"/>
      <c r="G12" s="498"/>
    </row>
    <row r="13" spans="1:10" ht="13.5" customHeight="1">
      <c r="A13" s="264"/>
      <c r="B13" s="1103" t="s">
        <v>625</v>
      </c>
      <c r="C13" s="687" t="s">
        <v>653</v>
      </c>
      <c r="D13" s="1104">
        <v>265</v>
      </c>
      <c r="E13" s="684">
        <f>IF($E$6=0,0,ROUND(D13*(100%-$E$6%),0))</f>
        <v>0</v>
      </c>
      <c r="F13" s="482"/>
      <c r="G13" s="498"/>
      <c r="I13" s="498"/>
      <c r="J13" s="498"/>
    </row>
    <row r="14" spans="1:10" ht="13.5" customHeight="1">
      <c r="A14" s="264"/>
      <c r="B14" s="1030" t="s">
        <v>626</v>
      </c>
      <c r="C14" s="688" t="s">
        <v>652</v>
      </c>
      <c r="D14" s="1008">
        <v>265</v>
      </c>
      <c r="E14" s="685">
        <f t="shared" ref="E14:E33" si="1">IF($E$6=0,0,ROUND(D14*(100%-$E$6%),0))</f>
        <v>0</v>
      </c>
      <c r="F14" s="482"/>
      <c r="G14" s="498"/>
      <c r="I14" s="498"/>
      <c r="J14" s="498"/>
    </row>
    <row r="15" spans="1:10" ht="13.5" customHeight="1">
      <c r="A15" s="264"/>
      <c r="B15" s="1106" t="s">
        <v>627</v>
      </c>
      <c r="C15" s="690" t="s">
        <v>648</v>
      </c>
      <c r="D15" s="1107">
        <v>215</v>
      </c>
      <c r="E15" s="684">
        <f t="shared" si="1"/>
        <v>0</v>
      </c>
      <c r="F15" s="482"/>
      <c r="G15" s="498"/>
      <c r="I15" s="498"/>
      <c r="J15" s="498"/>
    </row>
    <row r="16" spans="1:10" ht="13.5" customHeight="1">
      <c r="A16" s="264"/>
      <c r="B16" s="1108" t="s">
        <v>628</v>
      </c>
      <c r="C16" s="691" t="s">
        <v>651</v>
      </c>
      <c r="D16" s="1109">
        <v>215</v>
      </c>
      <c r="E16" s="685">
        <f t="shared" si="1"/>
        <v>0</v>
      </c>
      <c r="F16" s="482"/>
      <c r="G16" s="498"/>
      <c r="I16" s="498"/>
      <c r="J16" s="498"/>
    </row>
    <row r="17" spans="1:10" ht="13.5" customHeight="1">
      <c r="A17" s="264"/>
      <c r="B17" s="1106" t="s">
        <v>629</v>
      </c>
      <c r="C17" s="690" t="s">
        <v>650</v>
      </c>
      <c r="D17" s="1107">
        <v>304</v>
      </c>
      <c r="E17" s="684">
        <f t="shared" si="1"/>
        <v>0</v>
      </c>
      <c r="F17" s="482"/>
      <c r="G17" s="498"/>
      <c r="I17" s="498"/>
      <c r="J17" s="498"/>
    </row>
    <row r="18" spans="1:10" ht="13.5" customHeight="1">
      <c r="A18" s="264"/>
      <c r="B18" s="1030" t="s">
        <v>630</v>
      </c>
      <c r="C18" s="688" t="s">
        <v>649</v>
      </c>
      <c r="D18" s="1008">
        <v>304</v>
      </c>
      <c r="E18" s="685">
        <f t="shared" si="1"/>
        <v>0</v>
      </c>
      <c r="F18" s="482"/>
      <c r="G18" s="498"/>
      <c r="I18" s="498"/>
      <c r="J18" s="498"/>
    </row>
    <row r="19" spans="1:10" ht="13.5" customHeight="1">
      <c r="A19" s="264"/>
      <c r="B19" s="1106" t="s">
        <v>631</v>
      </c>
      <c r="C19" s="690" t="s">
        <v>654</v>
      </c>
      <c r="D19" s="1107">
        <v>157</v>
      </c>
      <c r="E19" s="684">
        <f t="shared" si="1"/>
        <v>0</v>
      </c>
      <c r="F19" s="482"/>
      <c r="G19" s="498"/>
      <c r="I19" s="498"/>
      <c r="J19" s="498"/>
    </row>
    <row r="20" spans="1:10" ht="13.5" customHeight="1">
      <c r="A20" s="264"/>
      <c r="B20" s="1108" t="s">
        <v>632</v>
      </c>
      <c r="C20" s="691" t="s">
        <v>655</v>
      </c>
      <c r="D20" s="1109">
        <v>157</v>
      </c>
      <c r="E20" s="685">
        <f t="shared" si="1"/>
        <v>0</v>
      </c>
      <c r="F20" s="482"/>
      <c r="G20" s="498"/>
      <c r="I20" s="498"/>
      <c r="J20" s="498"/>
    </row>
    <row r="21" spans="1:10" ht="13.5" customHeight="1">
      <c r="A21" s="264"/>
      <c r="B21" s="1106" t="s">
        <v>633</v>
      </c>
      <c r="C21" s="690" t="s">
        <v>656</v>
      </c>
      <c r="D21" s="1107">
        <v>239</v>
      </c>
      <c r="E21" s="684">
        <f t="shared" si="1"/>
        <v>0</v>
      </c>
      <c r="F21" s="482"/>
      <c r="G21" s="498"/>
      <c r="I21" s="498"/>
      <c r="J21" s="498"/>
    </row>
    <row r="22" spans="1:10" ht="13.5" customHeight="1">
      <c r="A22" s="264"/>
      <c r="B22" s="1030" t="s">
        <v>634</v>
      </c>
      <c r="C22" s="688" t="s">
        <v>657</v>
      </c>
      <c r="D22" s="1008">
        <v>239</v>
      </c>
      <c r="E22" s="685">
        <f t="shared" si="1"/>
        <v>0</v>
      </c>
      <c r="F22" s="482"/>
      <c r="G22" s="498"/>
      <c r="I22" s="498"/>
      <c r="J22" s="498"/>
    </row>
    <row r="23" spans="1:10" ht="15" customHeight="1">
      <c r="A23" s="264"/>
      <c r="B23" s="1032" t="s">
        <v>659</v>
      </c>
      <c r="C23" s="1033"/>
      <c r="D23" s="1033"/>
      <c r="E23" s="500"/>
      <c r="F23" s="484"/>
      <c r="G23" s="498"/>
      <c r="I23" s="498"/>
      <c r="J23" s="498"/>
    </row>
    <row r="24" spans="1:10" ht="13.5" customHeight="1">
      <c r="A24" s="264"/>
      <c r="B24" s="1103" t="s">
        <v>635</v>
      </c>
      <c r="C24" s="687" t="s">
        <v>661</v>
      </c>
      <c r="D24" s="1104">
        <v>288</v>
      </c>
      <c r="E24" s="684">
        <f t="shared" si="1"/>
        <v>0</v>
      </c>
      <c r="F24" s="482"/>
      <c r="G24" s="498"/>
      <c r="I24" s="498"/>
      <c r="J24" s="498"/>
    </row>
    <row r="25" spans="1:10" ht="13.5" customHeight="1">
      <c r="A25" s="264"/>
      <c r="B25" s="1030" t="s">
        <v>636</v>
      </c>
      <c r="C25" s="688" t="s">
        <v>660</v>
      </c>
      <c r="D25" s="1008">
        <v>288</v>
      </c>
      <c r="E25" s="685">
        <f t="shared" si="1"/>
        <v>0</v>
      </c>
      <c r="F25" s="482"/>
      <c r="G25" s="498"/>
      <c r="I25" s="498"/>
      <c r="J25" s="498"/>
    </row>
    <row r="26" spans="1:10" ht="13.5" customHeight="1">
      <c r="A26" s="264"/>
      <c r="B26" s="1106" t="s">
        <v>637</v>
      </c>
      <c r="C26" s="690" t="s">
        <v>662</v>
      </c>
      <c r="D26" s="1107">
        <v>288</v>
      </c>
      <c r="E26" s="684">
        <f t="shared" si="1"/>
        <v>0</v>
      </c>
      <c r="F26" s="482"/>
      <c r="G26" s="498"/>
      <c r="I26" s="498"/>
      <c r="J26" s="498"/>
    </row>
    <row r="27" spans="1:10" ht="13.5" customHeight="1">
      <c r="A27" s="264"/>
      <c r="B27" s="1108" t="s">
        <v>638</v>
      </c>
      <c r="C27" s="691" t="s">
        <v>663</v>
      </c>
      <c r="D27" s="1109">
        <v>288</v>
      </c>
      <c r="E27" s="685">
        <f t="shared" si="1"/>
        <v>0</v>
      </c>
      <c r="F27" s="482"/>
      <c r="G27" s="498"/>
      <c r="I27" s="498"/>
      <c r="J27" s="498"/>
    </row>
    <row r="28" spans="1:10" ht="13.5" customHeight="1">
      <c r="A28" s="264"/>
      <c r="B28" s="1106" t="s">
        <v>639</v>
      </c>
      <c r="C28" s="690" t="s">
        <v>664</v>
      </c>
      <c r="D28" s="1107">
        <v>232</v>
      </c>
      <c r="E28" s="684">
        <f t="shared" si="1"/>
        <v>0</v>
      </c>
      <c r="F28" s="482"/>
      <c r="G28" s="498"/>
      <c r="I28" s="498"/>
      <c r="J28" s="498"/>
    </row>
    <row r="29" spans="1:10" ht="13.5" customHeight="1">
      <c r="A29" s="264"/>
      <c r="B29" s="1030" t="s">
        <v>640</v>
      </c>
      <c r="C29" s="688" t="s">
        <v>665</v>
      </c>
      <c r="D29" s="1008">
        <v>229</v>
      </c>
      <c r="E29" s="685">
        <f t="shared" si="1"/>
        <v>0</v>
      </c>
      <c r="F29" s="482"/>
      <c r="G29" s="498"/>
      <c r="I29" s="498"/>
      <c r="J29" s="498"/>
    </row>
    <row r="30" spans="1:10" ht="15" customHeight="1">
      <c r="A30" s="264"/>
      <c r="B30" s="1032" t="s">
        <v>670</v>
      </c>
      <c r="C30" s="1033"/>
      <c r="D30" s="1033"/>
      <c r="E30" s="500"/>
      <c r="F30" s="484"/>
      <c r="G30" s="498"/>
      <c r="I30" s="498"/>
      <c r="J30" s="498"/>
    </row>
    <row r="31" spans="1:10" ht="13.5" customHeight="1">
      <c r="A31" s="264"/>
      <c r="B31" s="1103" t="s">
        <v>641</v>
      </c>
      <c r="C31" s="687" t="s">
        <v>666</v>
      </c>
      <c r="D31" s="1104">
        <v>160</v>
      </c>
      <c r="E31" s="684">
        <f t="shared" si="1"/>
        <v>0</v>
      </c>
      <c r="F31" s="482"/>
      <c r="G31" s="498"/>
      <c r="I31" s="498"/>
      <c r="J31" s="498"/>
    </row>
    <row r="32" spans="1:10" ht="13.5" customHeight="1">
      <c r="A32" s="264"/>
      <c r="B32" s="1030" t="s">
        <v>642</v>
      </c>
      <c r="C32" s="688" t="s">
        <v>667</v>
      </c>
      <c r="D32" s="1008">
        <v>179</v>
      </c>
      <c r="E32" s="685">
        <f t="shared" si="1"/>
        <v>0</v>
      </c>
      <c r="F32" s="482"/>
      <c r="G32" s="498"/>
      <c r="I32" s="498"/>
      <c r="J32" s="498"/>
    </row>
    <row r="33" spans="1:10" ht="13.5" customHeight="1">
      <c r="A33" s="267"/>
      <c r="B33" s="1038" t="s">
        <v>643</v>
      </c>
      <c r="C33" s="692" t="s">
        <v>668</v>
      </c>
      <c r="D33" s="1105">
        <v>229</v>
      </c>
      <c r="E33" s="686">
        <f t="shared" si="1"/>
        <v>0</v>
      </c>
      <c r="F33" s="482"/>
      <c r="G33" s="498"/>
      <c r="I33" s="498"/>
      <c r="J33" s="498"/>
    </row>
    <row r="34" spans="1:10">
      <c r="A34" s="7"/>
      <c r="B34" s="7"/>
      <c r="C34" s="7"/>
      <c r="D34" s="7"/>
      <c r="E34" s="1110"/>
      <c r="F34" s="473"/>
    </row>
    <row r="35" spans="1:10">
      <c r="A35" s="7"/>
      <c r="B35" s="7"/>
      <c r="C35" s="7"/>
      <c r="D35" s="7"/>
      <c r="E35" s="1110"/>
      <c r="F35" s="473"/>
    </row>
    <row r="36" spans="1:10">
      <c r="A36" s="9"/>
      <c r="B36" s="9"/>
      <c r="C36" s="9"/>
      <c r="D36" s="9"/>
      <c r="E36" s="1111"/>
      <c r="F36" s="473"/>
    </row>
    <row r="37" spans="1:10">
      <c r="A37" s="9"/>
      <c r="B37" s="9"/>
      <c r="C37" s="9"/>
      <c r="D37" s="9"/>
      <c r="E37" s="1111"/>
      <c r="F37" s="473"/>
    </row>
    <row r="38" spans="1:10">
      <c r="A38" s="9"/>
      <c r="B38" s="9"/>
      <c r="C38" s="9"/>
      <c r="D38" s="9"/>
      <c r="E38" s="1111"/>
      <c r="F38" s="473"/>
    </row>
    <row r="39" spans="1:10">
      <c r="A39" s="9"/>
      <c r="B39" s="9"/>
      <c r="C39" s="9"/>
      <c r="D39" s="9"/>
      <c r="E39" s="1111"/>
      <c r="F39" s="473"/>
    </row>
    <row r="40" spans="1:10">
      <c r="A40" s="9"/>
      <c r="B40" s="9"/>
      <c r="C40" s="9"/>
      <c r="D40" s="9"/>
      <c r="E40" s="1111"/>
      <c r="F40" s="473"/>
    </row>
    <row r="41" spans="1:10">
      <c r="A41" s="9"/>
      <c r="B41" s="9"/>
      <c r="C41" s="9"/>
      <c r="D41" s="9"/>
      <c r="E41" s="1111"/>
      <c r="F41" s="473"/>
    </row>
    <row r="42" spans="1:10">
      <c r="A42" s="9"/>
      <c r="B42" s="9"/>
      <c r="C42" s="9"/>
      <c r="D42" s="9"/>
      <c r="E42" s="1111"/>
      <c r="F42" s="473"/>
    </row>
    <row r="43" spans="1:10">
      <c r="A43" s="9"/>
      <c r="B43" s="9"/>
      <c r="C43" s="9"/>
      <c r="D43" s="9"/>
      <c r="E43" s="1111"/>
      <c r="F43" s="473"/>
    </row>
    <row r="44" spans="1:10">
      <c r="A44" s="9"/>
      <c r="B44" s="9"/>
      <c r="C44" s="9"/>
      <c r="D44" s="9"/>
      <c r="E44" s="1111"/>
      <c r="F44" s="473"/>
    </row>
    <row r="45" spans="1:10">
      <c r="A45" s="9"/>
      <c r="B45" s="9"/>
      <c r="C45" s="9"/>
      <c r="D45" s="9"/>
      <c r="E45" s="1111"/>
      <c r="F45" s="473"/>
    </row>
    <row r="46" spans="1:10">
      <c r="A46" s="9"/>
      <c r="B46" s="9"/>
      <c r="C46" s="9"/>
      <c r="D46" s="9"/>
      <c r="E46" s="1111"/>
      <c r="F46" s="473"/>
    </row>
    <row r="47" spans="1:10">
      <c r="A47" s="9"/>
      <c r="B47" s="9"/>
      <c r="C47" s="9"/>
      <c r="D47" s="9"/>
      <c r="E47" s="1111"/>
      <c r="F47" s="473"/>
    </row>
    <row r="48" spans="1:10">
      <c r="A48" s="9"/>
      <c r="B48" s="9"/>
      <c r="C48" s="9"/>
      <c r="D48" s="9"/>
      <c r="E48" s="1111"/>
      <c r="F48" s="473"/>
    </row>
    <row r="49" spans="1:6">
      <c r="A49" s="9"/>
      <c r="B49" s="9"/>
      <c r="C49" s="9"/>
      <c r="D49" s="9"/>
      <c r="E49" s="1111"/>
      <c r="F49" s="473"/>
    </row>
    <row r="50" spans="1:6">
      <c r="A50" s="9"/>
      <c r="B50" s="9"/>
      <c r="C50" s="9"/>
      <c r="D50" s="9"/>
      <c r="E50" s="1111"/>
      <c r="F50" s="473"/>
    </row>
    <row r="51" spans="1:6">
      <c r="A51" s="9"/>
      <c r="B51" s="9"/>
      <c r="C51" s="9"/>
      <c r="D51" s="9"/>
      <c r="E51" s="1111"/>
      <c r="F51" s="473"/>
    </row>
    <row r="52" spans="1:6">
      <c r="A52" s="9"/>
      <c r="B52" s="9"/>
      <c r="C52" s="9"/>
      <c r="D52" s="9"/>
      <c r="E52" s="1111"/>
      <c r="F52" s="473"/>
    </row>
    <row r="53" spans="1:6">
      <c r="A53" s="9"/>
      <c r="B53" s="9"/>
      <c r="C53" s="9"/>
      <c r="D53" s="9"/>
      <c r="E53" s="1111"/>
      <c r="F53" s="473"/>
    </row>
    <row r="54" spans="1:6">
      <c r="A54" s="9"/>
      <c r="B54" s="9"/>
      <c r="C54" s="9"/>
      <c r="D54" s="9"/>
      <c r="E54" s="1111"/>
      <c r="F54" s="473"/>
    </row>
    <row r="55" spans="1:6">
      <c r="A55" s="9"/>
      <c r="B55" s="9"/>
      <c r="C55" s="9"/>
      <c r="D55" s="9"/>
      <c r="E55" s="1111"/>
      <c r="F55" s="473"/>
    </row>
    <row r="56" spans="1:6">
      <c r="A56" s="9"/>
      <c r="B56" s="9"/>
      <c r="C56" s="9"/>
      <c r="D56" s="9"/>
      <c r="E56" s="1111"/>
      <c r="F56" s="473"/>
    </row>
    <row r="57" spans="1:6">
      <c r="A57" s="9"/>
      <c r="B57" s="9"/>
      <c r="C57" s="9"/>
      <c r="D57" s="9"/>
      <c r="E57" s="1111"/>
      <c r="F57" s="473"/>
    </row>
    <row r="58" spans="1:6">
      <c r="A58" s="9"/>
      <c r="B58" s="9"/>
      <c r="C58" s="9"/>
      <c r="D58" s="9"/>
      <c r="E58" s="1111"/>
      <c r="F58" s="473"/>
    </row>
    <row r="59" spans="1:6" ht="15.75">
      <c r="A59" s="9"/>
      <c r="B59" s="9"/>
      <c r="C59" s="67"/>
      <c r="D59" s="67"/>
      <c r="E59" s="67" t="s">
        <v>1018</v>
      </c>
      <c r="F59" s="473"/>
    </row>
  </sheetData>
  <sheetProtection algorithmName="SHA-512" hashValue="gh/7tAEY1gT1ramGwXsVAko7/lnsG4eE5B7BpxfJkFUFi7Wvy0M1ADxcFmYIovXz8SBIWMyeLM31o/6Cg4c3HA==" saltValue="CoerYrIOlbHPPpmgbYIM0w==" spinCount="100000" sheet="1" objects="1" scenarios="1" selectLockedCells="1"/>
  <mergeCells count="5">
    <mergeCell ref="F4:I5"/>
    <mergeCell ref="B3:B6"/>
    <mergeCell ref="C3:C6"/>
    <mergeCell ref="D3:D6"/>
    <mergeCell ref="E4:E5"/>
  </mergeCells>
  <pageMargins left="0.31496062992125984" right="0.19685039370078741" top="0.51181102362204722" bottom="0.19685039370078741" header="0.31496062992125984" footer="0.31496062992125984"/>
  <pageSetup paperSize="9" scale="7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49"/>
  <sheetViews>
    <sheetView view="pageBreakPreview" zoomScaleNormal="100" zoomScaleSheetLayoutView="100" workbookViewId="0">
      <selection activeCell="W36" sqref="W36"/>
    </sheetView>
  </sheetViews>
  <sheetFormatPr defaultRowHeight="12.75"/>
  <cols>
    <col min="1" max="17" width="9.140625" style="409"/>
    <col min="18" max="18" width="5.140625" style="409" customWidth="1"/>
    <col min="19" max="16384" width="9.140625" style="409"/>
  </cols>
  <sheetData>
    <row r="1" spans="1:18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1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1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1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spans="1:1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spans="1:1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spans="1:1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spans="1:1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1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1:18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spans="1:18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spans="1:18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spans="1:18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8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spans="1:18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spans="1:18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spans="1:18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spans="1:18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8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1:18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spans="1:18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spans="1:18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spans="1:18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spans="1:18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1:18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1:18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1:18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1:18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spans="1:18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spans="1:18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spans="1:18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spans="1:18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spans="1:18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spans="1:18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spans="1:18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</row>
    <row r="47" spans="1:18" ht="9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spans="1:18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</row>
    <row r="49" spans="1:18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</sheetData>
  <sheetProtection algorithmName="SHA-512" hashValue="p3SEh7rn8HvoWA/l+s7tJaUlsysiUsCNRbBkKyoK/LSnS4KIERtlmHy0swhDJCsdAXkzK3/poIwMoC8U4rbleQ==" saltValue="v9mKYNoV3ZLSQ3/LlXOlXA==" spinCount="100000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12</vt:i4>
      </vt:variant>
    </vt:vector>
  </HeadingPairs>
  <TitlesOfParts>
    <vt:vector size="20" baseType="lpstr">
      <vt:lpstr>№1 RAC-СПЛИТ </vt:lpstr>
      <vt:lpstr>№2 RAC-PAC МУЛЬТИ-СПЛИТ</vt:lpstr>
      <vt:lpstr>№3 PAC_СПЛИТ_V-MULTI</vt:lpstr>
      <vt:lpstr>№4 VRF HYPER_KX</vt:lpstr>
      <vt:lpstr>№5 АКСЕССУАРЫ</vt:lpstr>
      <vt:lpstr>№6 ТЕПЛОВЫЕ НАСОСЫ_ПВУ_SAF</vt:lpstr>
      <vt:lpstr>№7 ПЛЕНУМЫ AIRZONE</vt:lpstr>
      <vt:lpstr>СЕРВИС-ЦЕНТР MHI</vt:lpstr>
      <vt:lpstr>'№1 RAC-СПЛИТ '!Заголовки_для_печати</vt:lpstr>
      <vt:lpstr>'№2 RAC-PAC МУЛЬТИ-СПЛИТ'!Заголовки_для_печати</vt:lpstr>
      <vt:lpstr>'№3 PAC_СПЛИТ_V-MULTI'!Заголовки_для_печати</vt:lpstr>
      <vt:lpstr>'№4 VRF HYPER_KX'!Заголовки_для_печати</vt:lpstr>
      <vt:lpstr>'№5 АКСЕССУАРЫ'!Заголовки_для_печати</vt:lpstr>
      <vt:lpstr>'№1 RAC-СПЛИТ '!Область_печати</vt:lpstr>
      <vt:lpstr>'№2 RAC-PAC МУЛЬТИ-СПЛИТ'!Область_печати</vt:lpstr>
      <vt:lpstr>'№3 PAC_СПЛИТ_V-MULTI'!Область_печати</vt:lpstr>
      <vt:lpstr>'№4 VRF HYPER_KX'!Область_печати</vt:lpstr>
      <vt:lpstr>'№5 АКСЕССУАРЫ'!Область_печати</vt:lpstr>
      <vt:lpstr>'№6 ТЕПЛОВЫЕ НАСОСЫ_ПВУ_SAF'!Область_печати</vt:lpstr>
      <vt:lpstr>'№7 ПЛЕНУМЫ AIRZONE'!Область_печати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Автонов Валерий</dc:creator>
  <cp:lastModifiedBy>Автонов Валерий Николаевич</cp:lastModifiedBy>
  <cp:lastPrinted>2019-04-01T11:21:20Z</cp:lastPrinted>
  <dcterms:created xsi:type="dcterms:W3CDTF">2001-01-16T08:20:00Z</dcterms:created>
  <dcterms:modified xsi:type="dcterms:W3CDTF">2019-08-16T16:02:12Z</dcterms:modified>
</cp:coreProperties>
</file>